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ocuments\2019. január 21 testületi ülés\"/>
    </mc:Choice>
  </mc:AlternateContent>
  <bookViews>
    <workbookView xWindow="0" yWindow="0" windowWidth="18870" windowHeight="7815"/>
  </bookViews>
  <sheets>
    <sheet name="1.1.sz.mell." sheetId="1" r:id="rId1"/>
    <sheet name="1.2.sz.mell." sheetId="2" state="hidden" r:id="rId2"/>
    <sheet name="2.sz.mell  " sheetId="3" r:id="rId3"/>
  </sheets>
  <externalReferences>
    <externalReference r:id="rId4"/>
  </externalReferences>
  <definedNames>
    <definedName name="_xlnm.Print_Area" localSheetId="0">'1.1.sz.mell.'!$A$1:$G$127</definedName>
    <definedName name="_xlnm.Print_Area" localSheetId="1">'1.2.sz.mell.'!$A$1:$G$127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3" l="1"/>
  <c r="L61" i="3"/>
  <c r="K61" i="3"/>
  <c r="J61" i="3"/>
  <c r="I61" i="3"/>
  <c r="E61" i="3"/>
  <c r="G55" i="3"/>
  <c r="F55" i="3"/>
  <c r="F61" i="3" s="1"/>
  <c r="E55" i="3"/>
  <c r="D55" i="3"/>
  <c r="C55" i="3"/>
  <c r="G49" i="3"/>
  <c r="G61" i="3" s="1"/>
  <c r="F49" i="3"/>
  <c r="E49" i="3"/>
  <c r="D49" i="3"/>
  <c r="D61" i="3" s="1"/>
  <c r="C49" i="3"/>
  <c r="C61" i="3" s="1"/>
  <c r="L41" i="3"/>
  <c r="J37" i="3"/>
  <c r="J48" i="3" s="1"/>
  <c r="J62" i="3" s="1"/>
  <c r="M27" i="3"/>
  <c r="L27" i="3"/>
  <c r="K27" i="3"/>
  <c r="J27" i="3"/>
  <c r="I27" i="3"/>
  <c r="E27" i="3"/>
  <c r="G24" i="3"/>
  <c r="F24" i="3"/>
  <c r="F27" i="3" s="1"/>
  <c r="E24" i="3"/>
  <c r="D24" i="3"/>
  <c r="C24" i="3"/>
  <c r="G19" i="3"/>
  <c r="G27" i="3" s="1"/>
  <c r="F19" i="3"/>
  <c r="E19" i="3"/>
  <c r="D19" i="3"/>
  <c r="D27" i="3" s="1"/>
  <c r="C19" i="3"/>
  <c r="C27" i="3" s="1"/>
  <c r="J10" i="3"/>
  <c r="E10" i="3"/>
  <c r="L9" i="3"/>
  <c r="J8" i="3"/>
  <c r="K7" i="3"/>
  <c r="M6" i="3"/>
  <c r="I6" i="3"/>
  <c r="D6" i="3"/>
  <c r="C6" i="3"/>
  <c r="G122" i="2"/>
  <c r="D121" i="2"/>
  <c r="G115" i="2"/>
  <c r="F115" i="2"/>
  <c r="E115" i="2"/>
  <c r="D115" i="2"/>
  <c r="C115" i="2"/>
  <c r="G109" i="2"/>
  <c r="F109" i="2"/>
  <c r="E109" i="2"/>
  <c r="D109" i="2"/>
  <c r="C109" i="2"/>
  <c r="G104" i="2"/>
  <c r="F104" i="2"/>
  <c r="E104" i="2"/>
  <c r="D104" i="2"/>
  <c r="C104" i="2"/>
  <c r="G100" i="2"/>
  <c r="G121" i="2" s="1"/>
  <c r="F100" i="2"/>
  <c r="F121" i="2" s="1"/>
  <c r="E100" i="2"/>
  <c r="E121" i="2" s="1"/>
  <c r="D100" i="2"/>
  <c r="C100" i="2"/>
  <c r="C121" i="2" s="1"/>
  <c r="E99" i="2"/>
  <c r="G96" i="2"/>
  <c r="F96" i="2"/>
  <c r="E96" i="2"/>
  <c r="D96" i="2"/>
  <c r="C96" i="2"/>
  <c r="G90" i="2"/>
  <c r="G99" i="2" s="1"/>
  <c r="F90" i="2"/>
  <c r="E90" i="2"/>
  <c r="D90" i="2"/>
  <c r="C90" i="2"/>
  <c r="C99" i="2" s="1"/>
  <c r="C122" i="2" s="1"/>
  <c r="G84" i="2"/>
  <c r="F84" i="2"/>
  <c r="F99" i="2" s="1"/>
  <c r="F122" i="2" s="1"/>
  <c r="E84" i="2"/>
  <c r="D84" i="2"/>
  <c r="D99" i="2" s="1"/>
  <c r="C84" i="2"/>
  <c r="F77" i="2"/>
  <c r="F127" i="2" s="1"/>
  <c r="G71" i="2"/>
  <c r="F71" i="2"/>
  <c r="E71" i="2"/>
  <c r="D71" i="2"/>
  <c r="C71" i="2"/>
  <c r="G67" i="2"/>
  <c r="F67" i="2"/>
  <c r="E67" i="2"/>
  <c r="D67" i="2"/>
  <c r="C67" i="2"/>
  <c r="G64" i="2"/>
  <c r="F64" i="2"/>
  <c r="E64" i="2"/>
  <c r="D64" i="2"/>
  <c r="C64" i="2"/>
  <c r="G59" i="2"/>
  <c r="F59" i="2"/>
  <c r="E59" i="2"/>
  <c r="D59" i="2"/>
  <c r="D77" i="2" s="1"/>
  <c r="D127" i="2" s="1"/>
  <c r="C59" i="2"/>
  <c r="G55" i="2"/>
  <c r="G77" i="2" s="1"/>
  <c r="F55" i="2"/>
  <c r="E55" i="2"/>
  <c r="E77" i="2" s="1"/>
  <c r="D55" i="2"/>
  <c r="C55" i="2"/>
  <c r="C77" i="2" s="1"/>
  <c r="G49" i="2"/>
  <c r="F49" i="2"/>
  <c r="E49" i="2"/>
  <c r="D49" i="2"/>
  <c r="C49" i="2"/>
  <c r="G44" i="2"/>
  <c r="F44" i="2"/>
  <c r="E44" i="2"/>
  <c r="D44" i="2"/>
  <c r="C44" i="2"/>
  <c r="G38" i="2"/>
  <c r="F38" i="2"/>
  <c r="E38" i="2"/>
  <c r="D38" i="2"/>
  <c r="C38" i="2"/>
  <c r="G27" i="2"/>
  <c r="F27" i="2"/>
  <c r="E27" i="2"/>
  <c r="D27" i="2"/>
  <c r="C27" i="2"/>
  <c r="G21" i="2"/>
  <c r="G20" i="2" s="1"/>
  <c r="F21" i="2"/>
  <c r="E21" i="2"/>
  <c r="E20" i="2" s="1"/>
  <c r="D21" i="2"/>
  <c r="C21" i="2"/>
  <c r="C20" i="2" s="1"/>
  <c r="F20" i="2"/>
  <c r="D20" i="2"/>
  <c r="G13" i="2"/>
  <c r="F13" i="2"/>
  <c r="E13" i="2"/>
  <c r="D13" i="2"/>
  <c r="C13" i="2"/>
  <c r="G6" i="2"/>
  <c r="F6" i="2"/>
  <c r="F54" i="2" s="1"/>
  <c r="E6" i="2"/>
  <c r="D6" i="2"/>
  <c r="D54" i="2" s="1"/>
  <c r="C6" i="2"/>
  <c r="C54" i="2" s="1"/>
  <c r="G5" i="2"/>
  <c r="G54" i="2" s="1"/>
  <c r="F5" i="2"/>
  <c r="E5" i="2"/>
  <c r="E54" i="2" s="1"/>
  <c r="D5" i="2"/>
  <c r="G119" i="1"/>
  <c r="F119" i="1"/>
  <c r="E119" i="1"/>
  <c r="E115" i="1" s="1"/>
  <c r="D119" i="1"/>
  <c r="C119" i="1"/>
  <c r="G118" i="1"/>
  <c r="F118" i="1"/>
  <c r="E118" i="1"/>
  <c r="D118" i="1"/>
  <c r="C118" i="1"/>
  <c r="G117" i="1"/>
  <c r="F117" i="1"/>
  <c r="E117" i="1"/>
  <c r="D117" i="1"/>
  <c r="C117" i="1"/>
  <c r="G116" i="1"/>
  <c r="G115" i="1" s="1"/>
  <c r="F116" i="1"/>
  <c r="E116" i="1"/>
  <c r="D116" i="1"/>
  <c r="D115" i="1" s="1"/>
  <c r="C116" i="1"/>
  <c r="C115" i="1" s="1"/>
  <c r="G114" i="1"/>
  <c r="F114" i="1"/>
  <c r="F109" i="1" s="1"/>
  <c r="E114" i="1"/>
  <c r="D114" i="1"/>
  <c r="C114" i="1"/>
  <c r="G113" i="1"/>
  <c r="F113" i="1"/>
  <c r="E113" i="1"/>
  <c r="D113" i="1"/>
  <c r="C113" i="1"/>
  <c r="G111" i="1"/>
  <c r="F111" i="1"/>
  <c r="E111" i="1"/>
  <c r="D111" i="1"/>
  <c r="C111" i="1"/>
  <c r="G110" i="1"/>
  <c r="F110" i="1"/>
  <c r="E110" i="1"/>
  <c r="E109" i="1" s="1"/>
  <c r="D110" i="1"/>
  <c r="D109" i="1" s="1"/>
  <c r="C110" i="1"/>
  <c r="G108" i="1"/>
  <c r="F108" i="1"/>
  <c r="E108" i="1"/>
  <c r="D108" i="1"/>
  <c r="C108" i="1"/>
  <c r="G107" i="1"/>
  <c r="F107" i="1"/>
  <c r="E107" i="1"/>
  <c r="D107" i="1"/>
  <c r="C107" i="1"/>
  <c r="G106" i="1"/>
  <c r="F106" i="1"/>
  <c r="E106" i="1"/>
  <c r="D106" i="1"/>
  <c r="C106" i="1"/>
  <c r="G105" i="1"/>
  <c r="F105" i="1"/>
  <c r="F104" i="1" s="1"/>
  <c r="E105" i="1"/>
  <c r="E104" i="1" s="1"/>
  <c r="D105" i="1"/>
  <c r="C105" i="1"/>
  <c r="G104" i="1"/>
  <c r="C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F100" i="1" s="1"/>
  <c r="E101" i="1"/>
  <c r="D101" i="1"/>
  <c r="C101" i="1"/>
  <c r="G100" i="1"/>
  <c r="C100" i="1"/>
  <c r="G98" i="1"/>
  <c r="F98" i="1"/>
  <c r="E98" i="1"/>
  <c r="D98" i="1"/>
  <c r="C98" i="1"/>
  <c r="G97" i="1"/>
  <c r="F97" i="1"/>
  <c r="F96" i="1" s="1"/>
  <c r="E97" i="1"/>
  <c r="E96" i="1" s="1"/>
  <c r="D97" i="1"/>
  <c r="D96" i="1" s="1"/>
  <c r="C97" i="1"/>
  <c r="G96" i="1"/>
  <c r="C96" i="1"/>
  <c r="I11" i="3" s="1"/>
  <c r="G95" i="1"/>
  <c r="M41" i="3" s="1"/>
  <c r="F95" i="1"/>
  <c r="E95" i="1"/>
  <c r="K41" i="3" s="1"/>
  <c r="D95" i="1"/>
  <c r="J41" i="3" s="1"/>
  <c r="C95" i="1"/>
  <c r="I41" i="3" s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M37" i="3" s="1"/>
  <c r="M48" i="3" s="1"/>
  <c r="M62" i="3" s="1"/>
  <c r="F91" i="1"/>
  <c r="L37" i="3" s="1"/>
  <c r="L48" i="3" s="1"/>
  <c r="L62" i="3" s="1"/>
  <c r="E91" i="1"/>
  <c r="K37" i="3" s="1"/>
  <c r="K48" i="3" s="1"/>
  <c r="K62" i="3" s="1"/>
  <c r="D91" i="1"/>
  <c r="D90" i="1" s="1"/>
  <c r="C91" i="1"/>
  <c r="I37" i="3" s="1"/>
  <c r="I48" i="3" s="1"/>
  <c r="I62" i="3" s="1"/>
  <c r="E90" i="1"/>
  <c r="G89" i="1"/>
  <c r="M10" i="3" s="1"/>
  <c r="F89" i="1"/>
  <c r="L10" i="3" s="1"/>
  <c r="E89" i="1"/>
  <c r="K10" i="3" s="1"/>
  <c r="D89" i="1"/>
  <c r="C89" i="1"/>
  <c r="I10" i="3" s="1"/>
  <c r="G88" i="1"/>
  <c r="M9" i="3" s="1"/>
  <c r="F88" i="1"/>
  <c r="E88" i="1"/>
  <c r="K9" i="3" s="1"/>
  <c r="D88" i="1"/>
  <c r="J9" i="3" s="1"/>
  <c r="C88" i="1"/>
  <c r="I9" i="3" s="1"/>
  <c r="G87" i="1"/>
  <c r="M8" i="3" s="1"/>
  <c r="F87" i="1"/>
  <c r="L8" i="3" s="1"/>
  <c r="E87" i="1"/>
  <c r="K8" i="3" s="1"/>
  <c r="D87" i="1"/>
  <c r="C87" i="1"/>
  <c r="I8" i="3" s="1"/>
  <c r="G86" i="1"/>
  <c r="M7" i="3" s="1"/>
  <c r="F86" i="1"/>
  <c r="L7" i="3" s="1"/>
  <c r="E86" i="1"/>
  <c r="D86" i="1"/>
  <c r="J7" i="3" s="1"/>
  <c r="C86" i="1"/>
  <c r="I7" i="3" s="1"/>
  <c r="G85" i="1"/>
  <c r="F85" i="1"/>
  <c r="E85" i="1"/>
  <c r="K6" i="3" s="1"/>
  <c r="D85" i="1"/>
  <c r="J6" i="3" s="1"/>
  <c r="J18" i="3" s="1"/>
  <c r="J28" i="3" s="1"/>
  <c r="C85" i="1"/>
  <c r="G84" i="1"/>
  <c r="C84" i="1"/>
  <c r="G75" i="1"/>
  <c r="F75" i="1"/>
  <c r="F71" i="1" s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D71" i="1" s="1"/>
  <c r="C72" i="1"/>
  <c r="E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F67" i="1"/>
  <c r="E67" i="1"/>
  <c r="G66" i="1"/>
  <c r="F66" i="1"/>
  <c r="E66" i="1"/>
  <c r="D66" i="1"/>
  <c r="C66" i="1"/>
  <c r="G65" i="1"/>
  <c r="G64" i="1" s="1"/>
  <c r="F65" i="1"/>
  <c r="F64" i="1" s="1"/>
  <c r="E65" i="1"/>
  <c r="D65" i="1"/>
  <c r="C65" i="1"/>
  <c r="C64" i="1" s="1"/>
  <c r="E64" i="1"/>
  <c r="D64" i="1"/>
  <c r="G63" i="1"/>
  <c r="F63" i="1"/>
  <c r="E63" i="1"/>
  <c r="E59" i="1" s="1"/>
  <c r="D63" i="1"/>
  <c r="C63" i="1"/>
  <c r="G62" i="1"/>
  <c r="F62" i="1"/>
  <c r="F59" i="1" s="1"/>
  <c r="E62" i="1"/>
  <c r="D62" i="1"/>
  <c r="C62" i="1"/>
  <c r="G61" i="1"/>
  <c r="F61" i="1"/>
  <c r="E61" i="1"/>
  <c r="D61" i="1"/>
  <c r="C61" i="1"/>
  <c r="G60" i="1"/>
  <c r="G59" i="1" s="1"/>
  <c r="F60" i="1"/>
  <c r="E60" i="1"/>
  <c r="D60" i="1"/>
  <c r="D59" i="1" s="1"/>
  <c r="C60" i="1"/>
  <c r="C59" i="1" s="1"/>
  <c r="G58" i="1"/>
  <c r="F58" i="1"/>
  <c r="F55" i="1" s="1"/>
  <c r="E58" i="1"/>
  <c r="D58" i="1"/>
  <c r="C58" i="1"/>
  <c r="G57" i="1"/>
  <c r="F57" i="1"/>
  <c r="E57" i="1"/>
  <c r="D57" i="1"/>
  <c r="C57" i="1"/>
  <c r="G56" i="1"/>
  <c r="F56" i="1"/>
  <c r="E56" i="1"/>
  <c r="D56" i="1"/>
  <c r="D55" i="1" s="1"/>
  <c r="C56" i="1"/>
  <c r="E55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F49" i="1" s="1"/>
  <c r="E50" i="1"/>
  <c r="E49" i="1" s="1"/>
  <c r="D50" i="1"/>
  <c r="C50" i="1"/>
  <c r="C49" i="1" s="1"/>
  <c r="G49" i="1"/>
  <c r="D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D44" i="1" s="1"/>
  <c r="D10" i="3" s="1"/>
  <c r="C45" i="1"/>
  <c r="E44" i="1"/>
  <c r="G43" i="1"/>
  <c r="F43" i="1"/>
  <c r="E43" i="1"/>
  <c r="D43" i="1"/>
  <c r="C43" i="1"/>
  <c r="G42" i="1"/>
  <c r="F42" i="1"/>
  <c r="E42" i="1"/>
  <c r="D42" i="1"/>
  <c r="C42" i="1"/>
  <c r="G41" i="1"/>
  <c r="G38" i="1" s="1"/>
  <c r="G39" i="3" s="1"/>
  <c r="F41" i="1"/>
  <c r="E41" i="1"/>
  <c r="D41" i="1"/>
  <c r="C41" i="1"/>
  <c r="G40" i="1"/>
  <c r="F40" i="1"/>
  <c r="E40" i="1"/>
  <c r="D40" i="1"/>
  <c r="C40" i="1"/>
  <c r="G39" i="1"/>
  <c r="F39" i="1"/>
  <c r="E39" i="1"/>
  <c r="E38" i="1" s="1"/>
  <c r="E39" i="3" s="1"/>
  <c r="D39" i="1"/>
  <c r="D38" i="1" s="1"/>
  <c r="D39" i="3" s="1"/>
  <c r="C39" i="1"/>
  <c r="F38" i="1"/>
  <c r="F39" i="3" s="1"/>
  <c r="C38" i="1"/>
  <c r="C39" i="3" s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E27" i="1" s="1"/>
  <c r="E12" i="3" s="1"/>
  <c r="D31" i="1"/>
  <c r="C31" i="1"/>
  <c r="G30" i="1"/>
  <c r="F30" i="1"/>
  <c r="F27" i="1" s="1"/>
  <c r="F12" i="3" s="1"/>
  <c r="E30" i="1"/>
  <c r="D30" i="1"/>
  <c r="C30" i="1"/>
  <c r="G29" i="1"/>
  <c r="G27" i="1" s="1"/>
  <c r="G12" i="3" s="1"/>
  <c r="F29" i="1"/>
  <c r="E29" i="1"/>
  <c r="D29" i="1"/>
  <c r="C29" i="1"/>
  <c r="G28" i="1"/>
  <c r="F28" i="1"/>
  <c r="E28" i="1"/>
  <c r="D28" i="1"/>
  <c r="C28" i="1"/>
  <c r="D27" i="1"/>
  <c r="D12" i="3" s="1"/>
  <c r="G26" i="1"/>
  <c r="F26" i="1"/>
  <c r="E26" i="1"/>
  <c r="D26" i="1"/>
  <c r="D20" i="1" s="1"/>
  <c r="D9" i="3" s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E20" i="1" s="1"/>
  <c r="E9" i="3" s="1"/>
  <c r="D21" i="1"/>
  <c r="C21" i="1"/>
  <c r="G20" i="1"/>
  <c r="G9" i="3" s="1"/>
  <c r="F20" i="1"/>
  <c r="F9" i="3" s="1"/>
  <c r="C20" i="1"/>
  <c r="C9" i="3" s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F13" i="1" s="1"/>
  <c r="F37" i="3" s="1"/>
  <c r="F48" i="3" s="1"/>
  <c r="E16" i="1"/>
  <c r="D16" i="1"/>
  <c r="C16" i="1"/>
  <c r="G15" i="1"/>
  <c r="G13" i="1" s="1"/>
  <c r="G37" i="3" s="1"/>
  <c r="F15" i="1"/>
  <c r="E15" i="1"/>
  <c r="D15" i="1"/>
  <c r="C15" i="1"/>
  <c r="C13" i="1" s="1"/>
  <c r="C37" i="3" s="1"/>
  <c r="G14" i="1"/>
  <c r="F14" i="1"/>
  <c r="E14" i="1"/>
  <c r="D14" i="1"/>
  <c r="D13" i="1" s="1"/>
  <c r="D37" i="3" s="1"/>
  <c r="D48" i="3" s="1"/>
  <c r="C14" i="1"/>
  <c r="E13" i="1"/>
  <c r="E37" i="3" s="1"/>
  <c r="E48" i="3" s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E6" i="1" s="1"/>
  <c r="E7" i="3" s="1"/>
  <c r="D9" i="1"/>
  <c r="C9" i="1"/>
  <c r="G8" i="1"/>
  <c r="F8" i="1"/>
  <c r="F6" i="1" s="1"/>
  <c r="F7" i="3" s="1"/>
  <c r="E8" i="1"/>
  <c r="D8" i="1"/>
  <c r="C8" i="1"/>
  <c r="G7" i="1"/>
  <c r="G6" i="1" s="1"/>
  <c r="G7" i="3" s="1"/>
  <c r="F7" i="1"/>
  <c r="E7" i="1"/>
  <c r="D7" i="1"/>
  <c r="C7" i="1"/>
  <c r="C6" i="1" s="1"/>
  <c r="D6" i="1"/>
  <c r="D7" i="3" s="1"/>
  <c r="G5" i="1"/>
  <c r="G6" i="3" s="1"/>
  <c r="F5" i="1"/>
  <c r="F6" i="3" s="1"/>
  <c r="E5" i="1"/>
  <c r="D5" i="1"/>
  <c r="K64" i="3" l="1"/>
  <c r="E64" i="3"/>
  <c r="E62" i="3"/>
  <c r="K63" i="3"/>
  <c r="E63" i="3"/>
  <c r="D78" i="2"/>
  <c r="D126" i="2"/>
  <c r="J65" i="3"/>
  <c r="F77" i="1"/>
  <c r="D18" i="3"/>
  <c r="E54" i="1"/>
  <c r="E6" i="3"/>
  <c r="E18" i="3" s="1"/>
  <c r="C7" i="3"/>
  <c r="D63" i="3"/>
  <c r="J64" i="3"/>
  <c r="D64" i="3"/>
  <c r="D62" i="3"/>
  <c r="J63" i="3"/>
  <c r="C48" i="3"/>
  <c r="G48" i="3"/>
  <c r="F64" i="3"/>
  <c r="F62" i="3"/>
  <c r="L63" i="3"/>
  <c r="F63" i="3"/>
  <c r="L64" i="3"/>
  <c r="E77" i="1"/>
  <c r="G78" i="2"/>
  <c r="G126" i="2"/>
  <c r="F78" i="2"/>
  <c r="F126" i="2"/>
  <c r="E127" i="2"/>
  <c r="D100" i="1"/>
  <c r="D121" i="1" s="1"/>
  <c r="E126" i="2"/>
  <c r="M18" i="3"/>
  <c r="M28" i="3" s="1"/>
  <c r="M65" i="3" s="1"/>
  <c r="K18" i="3"/>
  <c r="K28" i="3" s="1"/>
  <c r="C78" i="2"/>
  <c r="C126" i="2"/>
  <c r="E78" i="2"/>
  <c r="E122" i="2"/>
  <c r="I18" i="3"/>
  <c r="I28" i="3" s="1"/>
  <c r="I65" i="3" s="1"/>
  <c r="F44" i="1"/>
  <c r="F10" i="3" s="1"/>
  <c r="F18" i="3" s="1"/>
  <c r="C67" i="1"/>
  <c r="G67" i="1"/>
  <c r="L6" i="3"/>
  <c r="L18" i="3" s="1"/>
  <c r="L28" i="3" s="1"/>
  <c r="L65" i="3" s="1"/>
  <c r="F84" i="1"/>
  <c r="D54" i="1"/>
  <c r="C27" i="1"/>
  <c r="C12" i="3" s="1"/>
  <c r="C44" i="1"/>
  <c r="C10" i="3" s="1"/>
  <c r="G44" i="1"/>
  <c r="G10" i="3" s="1"/>
  <c r="G18" i="3" s="1"/>
  <c r="F54" i="1"/>
  <c r="C55" i="1"/>
  <c r="G55" i="1"/>
  <c r="D67" i="1"/>
  <c r="D77" i="1" s="1"/>
  <c r="D127" i="1" s="1"/>
  <c r="C71" i="1"/>
  <c r="G71" i="1"/>
  <c r="K65" i="3"/>
  <c r="E100" i="1"/>
  <c r="E121" i="1" s="1"/>
  <c r="D104" i="1"/>
  <c r="C109" i="1"/>
  <c r="C121" i="1" s="1"/>
  <c r="G109" i="1"/>
  <c r="G121" i="1" s="1"/>
  <c r="F115" i="1"/>
  <c r="F121" i="1" s="1"/>
  <c r="C127" i="2"/>
  <c r="G127" i="2"/>
  <c r="D122" i="2"/>
  <c r="D84" i="1"/>
  <c r="D99" i="1" s="1"/>
  <c r="D122" i="1" s="1"/>
  <c r="F90" i="1"/>
  <c r="E84" i="1"/>
  <c r="E99" i="1" s="1"/>
  <c r="C90" i="1"/>
  <c r="C99" i="1" s="1"/>
  <c r="C122" i="1" s="1"/>
  <c r="G90" i="1"/>
  <c r="G99" i="1" s="1"/>
  <c r="G122" i="1" s="1"/>
  <c r="M29" i="3" l="1"/>
  <c r="G29" i="3"/>
  <c r="M30" i="3"/>
  <c r="G30" i="3"/>
  <c r="G28" i="3"/>
  <c r="F30" i="3"/>
  <c r="F28" i="3"/>
  <c r="F65" i="3" s="1"/>
  <c r="L29" i="3"/>
  <c r="F29" i="3"/>
  <c r="L30" i="3"/>
  <c r="G77" i="1"/>
  <c r="G127" i="1" s="1"/>
  <c r="E127" i="1"/>
  <c r="E126" i="1"/>
  <c r="E78" i="1"/>
  <c r="F127" i="1"/>
  <c r="F78" i="1"/>
  <c r="E122" i="1"/>
  <c r="C77" i="1"/>
  <c r="C127" i="1" s="1"/>
  <c r="C54" i="1"/>
  <c r="D126" i="1"/>
  <c r="D78" i="1"/>
  <c r="M63" i="3"/>
  <c r="G63" i="3"/>
  <c r="M64" i="3"/>
  <c r="G62" i="3"/>
  <c r="G65" i="3" s="1"/>
  <c r="G64" i="3"/>
  <c r="C18" i="3"/>
  <c r="D29" i="3"/>
  <c r="J30" i="3"/>
  <c r="D30" i="3"/>
  <c r="D28" i="3"/>
  <c r="D65" i="3" s="1"/>
  <c r="J29" i="3"/>
  <c r="F99" i="1"/>
  <c r="F122" i="1" s="1"/>
  <c r="I63" i="3"/>
  <c r="C63" i="3"/>
  <c r="I64" i="3"/>
  <c r="C64" i="3"/>
  <c r="C62" i="3"/>
  <c r="K30" i="3"/>
  <c r="E30" i="3"/>
  <c r="E28" i="3"/>
  <c r="E65" i="3" s="1"/>
  <c r="K29" i="3"/>
  <c r="E29" i="3"/>
  <c r="G54" i="1"/>
  <c r="I29" i="3" l="1"/>
  <c r="C29" i="3"/>
  <c r="I30" i="3"/>
  <c r="C28" i="3"/>
  <c r="C65" i="3" s="1"/>
  <c r="C30" i="3"/>
  <c r="G78" i="1"/>
  <c r="G126" i="1"/>
  <c r="C78" i="1"/>
  <c r="C126" i="1"/>
  <c r="F126" i="1"/>
</calcChain>
</file>

<file path=xl/sharedStrings.xml><?xml version="1.0" encoding="utf-8"?>
<sst xmlns="http://schemas.openxmlformats.org/spreadsheetml/2006/main" count="717" uniqueCount="304">
  <si>
    <t>B E V É T E L E K</t>
  </si>
  <si>
    <t>1. sz. táblázat</t>
  </si>
  <si>
    <t>Forintban</t>
  </si>
  <si>
    <t>Ezer forintban</t>
  </si>
  <si>
    <t>Sor-
szám</t>
  </si>
  <si>
    <t>Bevételi jogcím</t>
  </si>
  <si>
    <t>2019. évi előirányzat</t>
  </si>
  <si>
    <t>Javasolt módosítás</t>
  </si>
  <si>
    <t>Módosított előirányzat</t>
  </si>
  <si>
    <t>Társulási Tanács által javasolt módosítás</t>
  </si>
  <si>
    <t>1.</t>
  </si>
  <si>
    <t>Társulás működési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</si>
  <si>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</si>
  <si>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</si>
  <si>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</si>
  <si>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</si>
  <si>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</si>
  <si>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</si>
  <si>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</si>
  <si>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</si>
  <si>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</si>
  <si>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</si>
  <si>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</si>
  <si>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</si>
  <si>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</si>
  <si>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</si>
  <si>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</si>
  <si>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</si>
  <si>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</si>
  <si>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</si>
  <si>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</si>
  <si>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</si>
  <si>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</si>
  <si>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</si>
  <si>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</si>
  <si>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</si>
  <si>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</si>
  <si>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</si>
  <si>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</si>
  <si>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</si>
  <si>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</si>
  <si>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</si>
  <si>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</si>
  <si>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</si>
  <si>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</si>
  <si>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</si>
  <si>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</si>
  <si>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</si>
  <si>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</si>
  <si>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</si>
  <si>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</si>
  <si>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</si>
  <si>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</si>
  <si>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</si>
  <si>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</si>
  <si>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</si>
  <si>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</si>
  <si>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</si>
  <si>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</si>
  <si>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</si>
  <si>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</si>
  <si>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</si>
  <si>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</si>
  <si>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</si>
  <si>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</si>
  <si>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</si>
  <si>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</si>
  <si>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</si>
  <si>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</si>
  <si>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</si>
  <si>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</si>
  <si>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</si>
  <si>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</si>
  <si>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</si>
  <si>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</si>
  <si>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</si>
  <si>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</si>
  <si>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</si>
  <si>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</si>
  <si>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</si>
  <si>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</si>
  <si>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</si>
  <si>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</si>
  <si>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</si>
  <si>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</si>
  <si>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</si>
  <si>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</si>
  <si>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</si>
  <si>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</si>
  <si>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</si>
  <si>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</si>
  <si>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</si>
  <si>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</si>
  <si>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</si>
  <si>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</si>
  <si>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</si>
  <si>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</si>
  <si>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</si>
  <si>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</si>
  <si>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</si>
  <si>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</si>
  <si>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</si>
  <si>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</si>
  <si>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</si>
  <si>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</si>
  <si>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</si>
  <si>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</si>
  <si>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</si>
  <si>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</si>
  <si>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</si>
  <si>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</si>
  <si>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</si>
  <si>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</si>
  <si>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</si>
  <si>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</si>
  <si>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</si>
  <si>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</si>
  <si>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</si>
  <si>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</si>
  <si>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</si>
  <si>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</si>
  <si>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</si>
  <si>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</si>
  <si>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</si>
  <si>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</si>
  <si>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</si>
  <si>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</si>
  <si>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</si>
  <si>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</si>
  <si>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</si>
  <si>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</si>
  <si>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</si>
  <si>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</si>
  <si>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</si>
  <si>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</si>
  <si>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</si>
  <si>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</si>
  <si>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</si>
  <si>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</si>
  <si>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</si>
  <si>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</si>
  <si>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</si>
  <si>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</si>
  <si>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</si>
  <si>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</si>
  <si>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</si>
  <si>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</si>
  <si>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</si>
  <si>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</si>
  <si>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</si>
  <si>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</si>
  <si>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</si>
  <si>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</si>
  <si>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</si>
  <si>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</si>
  <si>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</si>
  <si>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</si>
  <si>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</si>
  <si>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</si>
  <si>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</si>
  <si>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</si>
  <si>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</si>
  <si>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</si>
  <si>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</si>
  <si>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</si>
  <si>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</si>
  <si>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</si>
  <si>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</si>
  <si>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</si>
  <si>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</si>
  <si>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</si>
  <si>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</si>
  <si>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</si>
  <si>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</si>
  <si>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</si>
  <si>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</si>
  <si>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</si>
  <si>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</si>
  <si>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</si>
  <si>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</si>
  <si>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</si>
  <si>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</si>
  <si>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</si>
  <si>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</si>
  <si>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</si>
  <si>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</si>
  <si>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</si>
  <si>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</si>
  <si>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</si>
  <si>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</si>
  <si>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</si>
  <si>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</si>
  <si>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</si>
  <si>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</si>
  <si>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</si>
  <si>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</si>
  <si>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Központi, irányítószervi támogatás folyósítása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</si>
  <si>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</si>
  <si>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</si>
  <si>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</si>
  <si>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</si>
  <si>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</si>
  <si>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</si>
  <si>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</si>
  <si>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</si>
  <si>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Adóssághoz nem kapcsolódó származékos ügyletek kiadásai</t>
  </si>
  <si>
    <t>10.</t>
  </si>
  <si>
    <t>FINANSZÍROZÁSI KIADÁSOK ÖSSZESEN: (5.+…+9.)</t>
  </si>
  <si>
    <t>11.</t>
  </si>
  <si>
    <t>KIADÁSOK ÖSSZESEN: (4+10)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</si>
  <si>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</si>
  <si>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</si>
  <si>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</si>
  <si>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</si>
  <si>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2018. évi előirányzat</t>
  </si>
  <si>
    <t>Működési célú visszatérítendő támogatások kölcsönök visszatér. ÁH-n kívülről</t>
  </si>
  <si>
    <t>I. Működési célú bevételek és kiadások mérlege
(Társulási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</si>
  <si>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</si>
  <si>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</si>
  <si>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</si>
  <si>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</si>
  <si>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</si>
  <si>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</si>
  <si>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</si>
  <si>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</si>
  <si>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</si>
  <si>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Működési célú átvett pénzeszközök</t>
  </si>
  <si>
    <t>4.-ből EU-s támogatás</t>
  </si>
  <si>
    <t>Tartalékok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</si>
  <si>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</si>
  <si>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</si>
  <si>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</si>
  <si>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</si>
  <si>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</si>
  <si>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</si>
  <si>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</si>
  <si>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</si>
  <si>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</si>
  <si>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</si>
  <si>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</si>
  <si>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</si>
  <si>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</si>
  <si>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</si>
  <si>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</si>
  <si>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</si>
  <si>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</si>
  <si>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</si>
  <si>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</si>
  <si>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</si>
  <si>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</si>
  <si>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</si>
  <si>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</si>
  <si>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</si>
  <si>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</si>
  <si>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</si>
  <si>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</si>
  <si>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</si>
  <si>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</si>
  <si>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</si>
  <si>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</si>
  <si>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</si>
  <si>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</si>
  <si>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</si>
  <si>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</si>
  <si>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</si>
  <si>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</si>
  <si>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</si>
  <si>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</si>
  <si>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(Társulási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</si>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</sst>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5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0" fontId="10" fillId="0" borderId="3" xfId="2" applyFont="1" applyBorder="1" applyAlignment="1" applyProtection="1">
      <alignment horizontal="left" vertical="center" wrapText="1" indent="1"/>
    </xf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1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1" fillId="0" borderId="12" xfId="2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1" fillId="0" borderId="15" xfId="2" applyFont="1" applyBorder="1" applyAlignment="1" applyProtection="1">
      <alignment horizontal="left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" xfId="2" applyFont="1" applyBorder="1" applyAlignment="1" applyProtection="1">
      <alignment wrapText="1"/>
    </xf>
    <xf numFmtId="0" fontId="11" fillId="0" borderId="15" xfId="2" applyFont="1" applyBorder="1" applyAlignment="1" applyProtection="1">
      <alignment wrapText="1"/>
    </xf>
    <xf numFmtId="0" fontId="11" fillId="0" borderId="8" xfId="2" applyFont="1" applyBorder="1" applyAlignment="1" applyProtection="1">
      <alignment wrapText="1"/>
    </xf>
    <xf numFmtId="0" fontId="11" fillId="0" borderId="11" xfId="2" applyFont="1" applyBorder="1" applyAlignment="1" applyProtection="1">
      <alignment wrapText="1"/>
    </xf>
    <xf numFmtId="0" fontId="11" fillId="0" borderId="14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" xfId="2" applyFont="1" applyBorder="1" applyAlignment="1" applyProtection="1">
      <alignment wrapText="1"/>
    </xf>
    <xf numFmtId="0" fontId="10" fillId="0" borderId="17" xfId="2" applyFont="1" applyBorder="1" applyAlignment="1" applyProtection="1">
      <alignment wrapText="1"/>
    </xf>
    <xf numFmtId="0" fontId="10" fillId="0" borderId="18" xfId="2" applyFont="1" applyBorder="1" applyAlignment="1" applyProtection="1">
      <alignment wrapText="1"/>
    </xf>
    <xf numFmtId="0" fontId="10" fillId="0" borderId="0" xfId="2" applyFont="1" applyBorder="1" applyAlignment="1" applyProtection="1">
      <alignment wrapText="1"/>
    </xf>
    <xf numFmtId="164" fontId="1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8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vertical="center" wrapText="1"/>
    </xf>
    <xf numFmtId="0" fontId="8" fillId="0" borderId="15" xfId="1" applyFont="1" applyFill="1" applyBorder="1" applyAlignment="1" applyProtection="1">
      <alignment horizontal="left" vertical="center" wrapText="1" indent="1"/>
    </xf>
    <xf numFmtId="164" fontId="8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2" applyFont="1" applyBorder="1" applyAlignment="1" applyProtection="1">
      <alignment horizontal="left" vertical="center" wrapText="1" indent="1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0" fillId="0" borderId="4" xfId="2" applyNumberFormat="1" applyFont="1" applyBorder="1" applyAlignment="1" applyProtection="1">
      <alignment horizontal="right" vertical="center" wrapText="1" indent="1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" xfId="1" applyNumberFormat="1" applyFont="1" applyFill="1" applyBorder="1" applyAlignment="1" applyProtection="1">
      <alignment horizontal="left" vertical="center" wrapText="1" indent="1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0" fillId="0" borderId="17" xfId="2" applyFont="1" applyBorder="1" applyAlignment="1" applyProtection="1">
      <alignment horizontal="left" vertical="center" wrapText="1" indent="1"/>
    </xf>
    <xf numFmtId="0" fontId="14" fillId="0" borderId="18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5" fillId="0" borderId="1" xfId="0" applyFont="1" applyBorder="1" applyAlignment="1">
      <alignment horizontal="right" vertical="center"/>
    </xf>
    <xf numFmtId="0" fontId="1" fillId="0" borderId="0" xfId="1" applyFill="1" applyBorder="1" applyProtection="1"/>
    <xf numFmtId="0" fontId="6" fillId="0" borderId="4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18" fillId="0" borderId="0" xfId="2" applyNumberFormat="1" applyFont="1" applyFill="1" applyAlignment="1" applyProtection="1">
      <alignment horizontal="center" vertical="center" wrapText="1"/>
    </xf>
    <xf numFmtId="164" fontId="12" fillId="0" borderId="31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3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4" xfId="2" applyNumberFormat="1" applyFont="1" applyFill="1" applyBorder="1" applyAlignment="1" applyProtection="1">
      <alignment horizontal="left" vertical="center" wrapText="1" indent="1"/>
    </xf>
    <xf numFmtId="164" fontId="8" fillId="0" borderId="3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1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6" xfId="2" applyNumberFormat="1" applyFont="1" applyFill="1" applyBorder="1" applyAlignment="1" applyProtection="1">
      <alignment horizontal="left" vertical="center" wrapText="1" indent="1"/>
    </xf>
    <xf numFmtId="164" fontId="13" fillId="0" borderId="24" xfId="2" applyNumberFormat="1" applyFont="1" applyFill="1" applyBorder="1" applyAlignment="1" applyProtection="1">
      <alignment horizontal="left" vertical="center" wrapText="1" indent="1"/>
    </xf>
    <xf numFmtId="164" fontId="20" fillId="0" borderId="25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3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2" applyNumberFormat="1" applyFont="1" applyFill="1" applyBorder="1" applyAlignment="1" applyProtection="1">
      <alignment horizontal="left" vertical="center" wrapText="1" indent="1"/>
    </xf>
    <xf numFmtId="164" fontId="19" fillId="0" borderId="27" xfId="2" applyNumberFormat="1" applyFont="1" applyFill="1" applyBorder="1" applyAlignment="1" applyProtection="1">
      <alignment horizontal="right" vertical="center" wrapText="1" indent="1"/>
    </xf>
    <xf numFmtId="164" fontId="4" fillId="0" borderId="36" xfId="2" applyNumberFormat="1" applyFill="1" applyBorder="1" applyAlignment="1" applyProtection="1">
      <alignment horizontal="left" vertical="center" wrapText="1" indent="1"/>
    </xf>
    <xf numFmtId="164" fontId="8" fillId="0" borderId="24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41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2" applyNumberFormat="1" applyFont="1" applyFill="1" applyBorder="1" applyAlignment="1" applyProtection="1">
      <alignment horizontal="left" vertical="center" wrapText="1" indent="1"/>
    </xf>
    <xf numFmtId="164" fontId="8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4" xfId="2" applyNumberFormat="1" applyFont="1" applyFill="1" applyBorder="1" applyAlignment="1" applyProtection="1">
      <alignment horizontal="left" vertical="center" wrapText="1" indent="1"/>
    </xf>
    <xf numFmtId="164" fontId="20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0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4" xfId="2" applyNumberFormat="1" applyFont="1" applyFill="1" applyBorder="1" applyAlignment="1" applyProtection="1">
      <alignment horizontal="left" vertical="center" wrapText="1" indent="2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0" fontId="16" fillId="0" borderId="0" xfId="1" applyFont="1" applyFill="1" applyAlignment="1" applyProtection="1">
      <alignment horizontal="center"/>
    </xf>
    <xf numFmtId="164" fontId="17" fillId="0" borderId="29" xfId="2" applyNumberFormat="1" applyFont="1" applyFill="1" applyBorder="1" applyAlignment="1" applyProtection="1">
      <alignment horizontal="center" vertical="center" wrapText="1"/>
    </xf>
    <xf numFmtId="164" fontId="17" fillId="0" borderId="30" xfId="2" applyNumberFormat="1" applyFont="1" applyFill="1" applyBorder="1" applyAlignment="1" applyProtection="1">
      <alignment horizontal="center" vertical="center" wrapText="1"/>
    </xf>
    <xf numFmtId="164" fontId="21" fillId="0" borderId="38" xfId="2" applyNumberFormat="1" applyFont="1" applyFill="1" applyBorder="1" applyAlignment="1" applyProtection="1">
      <alignment horizontal="center" vertical="center" wrapText="1"/>
    </xf>
    <xf numFmtId="164" fontId="2" fillId="0" borderId="0" xfId="2" applyNumberFormat="1" applyFont="1" applyFill="1" applyAlignment="1" applyProtection="1">
      <alignment horizontal="center" vertical="center" wrapText="1"/>
    </xf>
    <xf numFmtId="164" fontId="17" fillId="0" borderId="39" xfId="2" applyNumberFormat="1" applyFont="1" applyFill="1" applyBorder="1" applyAlignment="1" applyProtection="1">
      <alignment horizontal="center" vertical="center" wrapText="1"/>
    </xf>
    <xf numFmtId="164" fontId="17" fillId="0" borderId="40" xfId="2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T&#225;bl&#225;zatok\Test&#252;leti%20anyagok\2019\V&#214;T%20k&#246;lts&#233;gvet&#233;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sz.mell  "/>
      <sheetName val="3.sz.mell."/>
      <sheetName val="4. sz. mell"/>
      <sheetName val="5. sz. mell"/>
      <sheetName val="6. sz. mell."/>
      <sheetName val="7.m"/>
      <sheetName val="8.m"/>
      <sheetName val="9.m"/>
    </sheetNames>
    <sheetDataSet>
      <sheetData sheetId="0" refreshError="1"/>
      <sheetData sheetId="1" refreshError="1"/>
      <sheetData sheetId="2" refreshError="1">
        <row r="21">
          <cell r="C21">
            <v>0</v>
          </cell>
        </row>
      </sheetData>
      <sheetData sheetId="3" refreshError="1">
        <row r="21">
          <cell r="C21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tabSelected="1" view="pageBreakPreview" zoomScale="120" zoomScaleNormal="120" zoomScaleSheetLayoutView="120" workbookViewId="0">
      <selection sqref="A1:C1"/>
    </sheetView>
  </sheetViews>
  <sheetFormatPr defaultRowHeight="15.75" x14ac:dyDescent="0.25"/>
  <cols>
    <col min="1" max="1" width="8.125" style="73" customWidth="1"/>
    <col min="2" max="2" width="78.625" style="73" customWidth="1"/>
    <col min="3" max="3" width="18.625" style="74" customWidth="1"/>
    <col min="4" max="7" width="18.625" style="74" hidden="1" customWidth="1"/>
    <col min="8" max="8" width="7.75" style="2" customWidth="1"/>
    <col min="9" max="260" width="9.125" style="2"/>
    <col min="261" max="261" width="8.125" style="2" customWidth="1"/>
    <col min="262" max="262" width="78.625" style="2" customWidth="1"/>
    <col min="263" max="263" width="18.625" style="2" customWidth="1"/>
    <col min="264" max="264" width="7.75" style="2" customWidth="1"/>
    <col min="265" max="516" width="9.125" style="2"/>
    <col min="517" max="517" width="8.125" style="2" customWidth="1"/>
    <col min="518" max="518" width="78.625" style="2" customWidth="1"/>
    <col min="519" max="519" width="18.625" style="2" customWidth="1"/>
    <col min="520" max="520" width="7.75" style="2" customWidth="1"/>
    <col min="521" max="772" width="9.125" style="2"/>
    <col min="773" max="773" width="8.125" style="2" customWidth="1"/>
    <col min="774" max="774" width="78.625" style="2" customWidth="1"/>
    <col min="775" max="775" width="18.625" style="2" customWidth="1"/>
    <col min="776" max="776" width="7.75" style="2" customWidth="1"/>
    <col min="777" max="1028" width="9.125" style="2"/>
    <col min="1029" max="1029" width="8.125" style="2" customWidth="1"/>
    <col min="1030" max="1030" width="78.625" style="2" customWidth="1"/>
    <col min="1031" max="1031" width="18.625" style="2" customWidth="1"/>
    <col min="1032" max="1032" width="7.75" style="2" customWidth="1"/>
    <col min="1033" max="1284" width="9.125" style="2"/>
    <col min="1285" max="1285" width="8.125" style="2" customWidth="1"/>
    <col min="1286" max="1286" width="78.625" style="2" customWidth="1"/>
    <col min="1287" max="1287" width="18.625" style="2" customWidth="1"/>
    <col min="1288" max="1288" width="7.75" style="2" customWidth="1"/>
    <col min="1289" max="1540" width="9.125" style="2"/>
    <col min="1541" max="1541" width="8.125" style="2" customWidth="1"/>
    <col min="1542" max="1542" width="78.625" style="2" customWidth="1"/>
    <col min="1543" max="1543" width="18.625" style="2" customWidth="1"/>
    <col min="1544" max="1544" width="7.75" style="2" customWidth="1"/>
    <col min="1545" max="1796" width="9.125" style="2"/>
    <col min="1797" max="1797" width="8.125" style="2" customWidth="1"/>
    <col min="1798" max="1798" width="78.625" style="2" customWidth="1"/>
    <col min="1799" max="1799" width="18.625" style="2" customWidth="1"/>
    <col min="1800" max="1800" width="7.75" style="2" customWidth="1"/>
    <col min="1801" max="2052" width="9.125" style="2"/>
    <col min="2053" max="2053" width="8.125" style="2" customWidth="1"/>
    <col min="2054" max="2054" width="78.625" style="2" customWidth="1"/>
    <col min="2055" max="2055" width="18.625" style="2" customWidth="1"/>
    <col min="2056" max="2056" width="7.75" style="2" customWidth="1"/>
    <col min="2057" max="2308" width="9.125" style="2"/>
    <col min="2309" max="2309" width="8.125" style="2" customWidth="1"/>
    <col min="2310" max="2310" width="78.625" style="2" customWidth="1"/>
    <col min="2311" max="2311" width="18.625" style="2" customWidth="1"/>
    <col min="2312" max="2312" width="7.75" style="2" customWidth="1"/>
    <col min="2313" max="2564" width="9.125" style="2"/>
    <col min="2565" max="2565" width="8.125" style="2" customWidth="1"/>
    <col min="2566" max="2566" width="78.625" style="2" customWidth="1"/>
    <col min="2567" max="2567" width="18.625" style="2" customWidth="1"/>
    <col min="2568" max="2568" width="7.75" style="2" customWidth="1"/>
    <col min="2569" max="2820" width="9.125" style="2"/>
    <col min="2821" max="2821" width="8.125" style="2" customWidth="1"/>
    <col min="2822" max="2822" width="78.625" style="2" customWidth="1"/>
    <col min="2823" max="2823" width="18.625" style="2" customWidth="1"/>
    <col min="2824" max="2824" width="7.75" style="2" customWidth="1"/>
    <col min="2825" max="3076" width="9.125" style="2"/>
    <col min="3077" max="3077" width="8.125" style="2" customWidth="1"/>
    <col min="3078" max="3078" width="78.625" style="2" customWidth="1"/>
    <col min="3079" max="3079" width="18.625" style="2" customWidth="1"/>
    <col min="3080" max="3080" width="7.75" style="2" customWidth="1"/>
    <col min="3081" max="3332" width="9.125" style="2"/>
    <col min="3333" max="3333" width="8.125" style="2" customWidth="1"/>
    <col min="3334" max="3334" width="78.625" style="2" customWidth="1"/>
    <col min="3335" max="3335" width="18.625" style="2" customWidth="1"/>
    <col min="3336" max="3336" width="7.75" style="2" customWidth="1"/>
    <col min="3337" max="3588" width="9.125" style="2"/>
    <col min="3589" max="3589" width="8.125" style="2" customWidth="1"/>
    <col min="3590" max="3590" width="78.625" style="2" customWidth="1"/>
    <col min="3591" max="3591" width="18.625" style="2" customWidth="1"/>
    <col min="3592" max="3592" width="7.75" style="2" customWidth="1"/>
    <col min="3593" max="3844" width="9.125" style="2"/>
    <col min="3845" max="3845" width="8.125" style="2" customWidth="1"/>
    <col min="3846" max="3846" width="78.625" style="2" customWidth="1"/>
    <col min="3847" max="3847" width="18.625" style="2" customWidth="1"/>
    <col min="3848" max="3848" width="7.75" style="2" customWidth="1"/>
    <col min="3849" max="4100" width="9.125" style="2"/>
    <col min="4101" max="4101" width="8.125" style="2" customWidth="1"/>
    <col min="4102" max="4102" width="78.625" style="2" customWidth="1"/>
    <col min="4103" max="4103" width="18.625" style="2" customWidth="1"/>
    <col min="4104" max="4104" width="7.75" style="2" customWidth="1"/>
    <col min="4105" max="4356" width="9.125" style="2"/>
    <col min="4357" max="4357" width="8.125" style="2" customWidth="1"/>
    <col min="4358" max="4358" width="78.625" style="2" customWidth="1"/>
    <col min="4359" max="4359" width="18.625" style="2" customWidth="1"/>
    <col min="4360" max="4360" width="7.75" style="2" customWidth="1"/>
    <col min="4361" max="4612" width="9.125" style="2"/>
    <col min="4613" max="4613" width="8.125" style="2" customWidth="1"/>
    <col min="4614" max="4614" width="78.625" style="2" customWidth="1"/>
    <col min="4615" max="4615" width="18.625" style="2" customWidth="1"/>
    <col min="4616" max="4616" width="7.75" style="2" customWidth="1"/>
    <col min="4617" max="4868" width="9.125" style="2"/>
    <col min="4869" max="4869" width="8.125" style="2" customWidth="1"/>
    <col min="4870" max="4870" width="78.625" style="2" customWidth="1"/>
    <col min="4871" max="4871" width="18.625" style="2" customWidth="1"/>
    <col min="4872" max="4872" width="7.75" style="2" customWidth="1"/>
    <col min="4873" max="5124" width="9.125" style="2"/>
    <col min="5125" max="5125" width="8.125" style="2" customWidth="1"/>
    <col min="5126" max="5126" width="78.625" style="2" customWidth="1"/>
    <col min="5127" max="5127" width="18.625" style="2" customWidth="1"/>
    <col min="5128" max="5128" width="7.75" style="2" customWidth="1"/>
    <col min="5129" max="5380" width="9.125" style="2"/>
    <col min="5381" max="5381" width="8.125" style="2" customWidth="1"/>
    <col min="5382" max="5382" width="78.625" style="2" customWidth="1"/>
    <col min="5383" max="5383" width="18.625" style="2" customWidth="1"/>
    <col min="5384" max="5384" width="7.75" style="2" customWidth="1"/>
    <col min="5385" max="5636" width="9.125" style="2"/>
    <col min="5637" max="5637" width="8.125" style="2" customWidth="1"/>
    <col min="5638" max="5638" width="78.625" style="2" customWidth="1"/>
    <col min="5639" max="5639" width="18.625" style="2" customWidth="1"/>
    <col min="5640" max="5640" width="7.75" style="2" customWidth="1"/>
    <col min="5641" max="5892" width="9.125" style="2"/>
    <col min="5893" max="5893" width="8.125" style="2" customWidth="1"/>
    <col min="5894" max="5894" width="78.625" style="2" customWidth="1"/>
    <col min="5895" max="5895" width="18.625" style="2" customWidth="1"/>
    <col min="5896" max="5896" width="7.75" style="2" customWidth="1"/>
    <col min="5897" max="6148" width="9.125" style="2"/>
    <col min="6149" max="6149" width="8.125" style="2" customWidth="1"/>
    <col min="6150" max="6150" width="78.625" style="2" customWidth="1"/>
    <col min="6151" max="6151" width="18.625" style="2" customWidth="1"/>
    <col min="6152" max="6152" width="7.75" style="2" customWidth="1"/>
    <col min="6153" max="6404" width="9.125" style="2"/>
    <col min="6405" max="6405" width="8.125" style="2" customWidth="1"/>
    <col min="6406" max="6406" width="78.625" style="2" customWidth="1"/>
    <col min="6407" max="6407" width="18.625" style="2" customWidth="1"/>
    <col min="6408" max="6408" width="7.75" style="2" customWidth="1"/>
    <col min="6409" max="6660" width="9.125" style="2"/>
    <col min="6661" max="6661" width="8.125" style="2" customWidth="1"/>
    <col min="6662" max="6662" width="78.625" style="2" customWidth="1"/>
    <col min="6663" max="6663" width="18.625" style="2" customWidth="1"/>
    <col min="6664" max="6664" width="7.75" style="2" customWidth="1"/>
    <col min="6665" max="6916" width="9.125" style="2"/>
    <col min="6917" max="6917" width="8.125" style="2" customWidth="1"/>
    <col min="6918" max="6918" width="78.625" style="2" customWidth="1"/>
    <col min="6919" max="6919" width="18.625" style="2" customWidth="1"/>
    <col min="6920" max="6920" width="7.75" style="2" customWidth="1"/>
    <col min="6921" max="7172" width="9.125" style="2"/>
    <col min="7173" max="7173" width="8.125" style="2" customWidth="1"/>
    <col min="7174" max="7174" width="78.625" style="2" customWidth="1"/>
    <col min="7175" max="7175" width="18.625" style="2" customWidth="1"/>
    <col min="7176" max="7176" width="7.75" style="2" customWidth="1"/>
    <col min="7177" max="7428" width="9.125" style="2"/>
    <col min="7429" max="7429" width="8.125" style="2" customWidth="1"/>
    <col min="7430" max="7430" width="78.625" style="2" customWidth="1"/>
    <col min="7431" max="7431" width="18.625" style="2" customWidth="1"/>
    <col min="7432" max="7432" width="7.75" style="2" customWidth="1"/>
    <col min="7433" max="7684" width="9.125" style="2"/>
    <col min="7685" max="7685" width="8.125" style="2" customWidth="1"/>
    <col min="7686" max="7686" width="78.625" style="2" customWidth="1"/>
    <col min="7687" max="7687" width="18.625" style="2" customWidth="1"/>
    <col min="7688" max="7688" width="7.75" style="2" customWidth="1"/>
    <col min="7689" max="7940" width="9.125" style="2"/>
    <col min="7941" max="7941" width="8.125" style="2" customWidth="1"/>
    <col min="7942" max="7942" width="78.625" style="2" customWidth="1"/>
    <col min="7943" max="7943" width="18.625" style="2" customWidth="1"/>
    <col min="7944" max="7944" width="7.75" style="2" customWidth="1"/>
    <col min="7945" max="8196" width="9.125" style="2"/>
    <col min="8197" max="8197" width="8.125" style="2" customWidth="1"/>
    <col min="8198" max="8198" width="78.625" style="2" customWidth="1"/>
    <col min="8199" max="8199" width="18.625" style="2" customWidth="1"/>
    <col min="8200" max="8200" width="7.75" style="2" customWidth="1"/>
    <col min="8201" max="8452" width="9.125" style="2"/>
    <col min="8453" max="8453" width="8.125" style="2" customWidth="1"/>
    <col min="8454" max="8454" width="78.625" style="2" customWidth="1"/>
    <col min="8455" max="8455" width="18.625" style="2" customWidth="1"/>
    <col min="8456" max="8456" width="7.75" style="2" customWidth="1"/>
    <col min="8457" max="8708" width="9.125" style="2"/>
    <col min="8709" max="8709" width="8.125" style="2" customWidth="1"/>
    <col min="8710" max="8710" width="78.625" style="2" customWidth="1"/>
    <col min="8711" max="8711" width="18.625" style="2" customWidth="1"/>
    <col min="8712" max="8712" width="7.75" style="2" customWidth="1"/>
    <col min="8713" max="8964" width="9.125" style="2"/>
    <col min="8965" max="8965" width="8.125" style="2" customWidth="1"/>
    <col min="8966" max="8966" width="78.625" style="2" customWidth="1"/>
    <col min="8967" max="8967" width="18.625" style="2" customWidth="1"/>
    <col min="8968" max="8968" width="7.75" style="2" customWidth="1"/>
    <col min="8969" max="9220" width="9.125" style="2"/>
    <col min="9221" max="9221" width="8.125" style="2" customWidth="1"/>
    <col min="9222" max="9222" width="78.625" style="2" customWidth="1"/>
    <col min="9223" max="9223" width="18.625" style="2" customWidth="1"/>
    <col min="9224" max="9224" width="7.75" style="2" customWidth="1"/>
    <col min="9225" max="9476" width="9.125" style="2"/>
    <col min="9477" max="9477" width="8.125" style="2" customWidth="1"/>
    <col min="9478" max="9478" width="78.625" style="2" customWidth="1"/>
    <col min="9479" max="9479" width="18.625" style="2" customWidth="1"/>
    <col min="9480" max="9480" width="7.75" style="2" customWidth="1"/>
    <col min="9481" max="9732" width="9.125" style="2"/>
    <col min="9733" max="9733" width="8.125" style="2" customWidth="1"/>
    <col min="9734" max="9734" width="78.625" style="2" customWidth="1"/>
    <col min="9735" max="9735" width="18.625" style="2" customWidth="1"/>
    <col min="9736" max="9736" width="7.75" style="2" customWidth="1"/>
    <col min="9737" max="9988" width="9.125" style="2"/>
    <col min="9989" max="9989" width="8.125" style="2" customWidth="1"/>
    <col min="9990" max="9990" width="78.625" style="2" customWidth="1"/>
    <col min="9991" max="9991" width="18.625" style="2" customWidth="1"/>
    <col min="9992" max="9992" width="7.75" style="2" customWidth="1"/>
    <col min="9993" max="10244" width="9.125" style="2"/>
    <col min="10245" max="10245" width="8.125" style="2" customWidth="1"/>
    <col min="10246" max="10246" width="78.625" style="2" customWidth="1"/>
    <col min="10247" max="10247" width="18.625" style="2" customWidth="1"/>
    <col min="10248" max="10248" width="7.75" style="2" customWidth="1"/>
    <col min="10249" max="10500" width="9.125" style="2"/>
    <col min="10501" max="10501" width="8.125" style="2" customWidth="1"/>
    <col min="10502" max="10502" width="78.625" style="2" customWidth="1"/>
    <col min="10503" max="10503" width="18.625" style="2" customWidth="1"/>
    <col min="10504" max="10504" width="7.75" style="2" customWidth="1"/>
    <col min="10505" max="10756" width="9.125" style="2"/>
    <col min="10757" max="10757" width="8.125" style="2" customWidth="1"/>
    <col min="10758" max="10758" width="78.625" style="2" customWidth="1"/>
    <col min="10759" max="10759" width="18.625" style="2" customWidth="1"/>
    <col min="10760" max="10760" width="7.75" style="2" customWidth="1"/>
    <col min="10761" max="11012" width="9.125" style="2"/>
    <col min="11013" max="11013" width="8.125" style="2" customWidth="1"/>
    <col min="11014" max="11014" width="78.625" style="2" customWidth="1"/>
    <col min="11015" max="11015" width="18.625" style="2" customWidth="1"/>
    <col min="11016" max="11016" width="7.75" style="2" customWidth="1"/>
    <col min="11017" max="11268" width="9.125" style="2"/>
    <col min="11269" max="11269" width="8.125" style="2" customWidth="1"/>
    <col min="11270" max="11270" width="78.625" style="2" customWidth="1"/>
    <col min="11271" max="11271" width="18.625" style="2" customWidth="1"/>
    <col min="11272" max="11272" width="7.75" style="2" customWidth="1"/>
    <col min="11273" max="11524" width="9.125" style="2"/>
    <col min="11525" max="11525" width="8.125" style="2" customWidth="1"/>
    <col min="11526" max="11526" width="78.625" style="2" customWidth="1"/>
    <col min="11527" max="11527" width="18.625" style="2" customWidth="1"/>
    <col min="11528" max="11528" width="7.75" style="2" customWidth="1"/>
    <col min="11529" max="11780" width="9.125" style="2"/>
    <col min="11781" max="11781" width="8.125" style="2" customWidth="1"/>
    <col min="11782" max="11782" width="78.625" style="2" customWidth="1"/>
    <col min="11783" max="11783" width="18.625" style="2" customWidth="1"/>
    <col min="11784" max="11784" width="7.75" style="2" customWidth="1"/>
    <col min="11785" max="12036" width="9.125" style="2"/>
    <col min="12037" max="12037" width="8.125" style="2" customWidth="1"/>
    <col min="12038" max="12038" width="78.625" style="2" customWidth="1"/>
    <col min="12039" max="12039" width="18.625" style="2" customWidth="1"/>
    <col min="12040" max="12040" width="7.75" style="2" customWidth="1"/>
    <col min="12041" max="12292" width="9.125" style="2"/>
    <col min="12293" max="12293" width="8.125" style="2" customWidth="1"/>
    <col min="12294" max="12294" width="78.625" style="2" customWidth="1"/>
    <col min="12295" max="12295" width="18.625" style="2" customWidth="1"/>
    <col min="12296" max="12296" width="7.75" style="2" customWidth="1"/>
    <col min="12297" max="12548" width="9.125" style="2"/>
    <col min="12549" max="12549" width="8.125" style="2" customWidth="1"/>
    <col min="12550" max="12550" width="78.625" style="2" customWidth="1"/>
    <col min="12551" max="12551" width="18.625" style="2" customWidth="1"/>
    <col min="12552" max="12552" width="7.75" style="2" customWidth="1"/>
    <col min="12553" max="12804" width="9.125" style="2"/>
    <col min="12805" max="12805" width="8.125" style="2" customWidth="1"/>
    <col min="12806" max="12806" width="78.625" style="2" customWidth="1"/>
    <col min="12807" max="12807" width="18.625" style="2" customWidth="1"/>
    <col min="12808" max="12808" width="7.75" style="2" customWidth="1"/>
    <col min="12809" max="13060" width="9.125" style="2"/>
    <col min="13061" max="13061" width="8.125" style="2" customWidth="1"/>
    <col min="13062" max="13062" width="78.625" style="2" customWidth="1"/>
    <col min="13063" max="13063" width="18.625" style="2" customWidth="1"/>
    <col min="13064" max="13064" width="7.75" style="2" customWidth="1"/>
    <col min="13065" max="13316" width="9.125" style="2"/>
    <col min="13317" max="13317" width="8.125" style="2" customWidth="1"/>
    <col min="13318" max="13318" width="78.625" style="2" customWidth="1"/>
    <col min="13319" max="13319" width="18.625" style="2" customWidth="1"/>
    <col min="13320" max="13320" width="7.75" style="2" customWidth="1"/>
    <col min="13321" max="13572" width="9.125" style="2"/>
    <col min="13573" max="13573" width="8.125" style="2" customWidth="1"/>
    <col min="13574" max="13574" width="78.625" style="2" customWidth="1"/>
    <col min="13575" max="13575" width="18.625" style="2" customWidth="1"/>
    <col min="13576" max="13576" width="7.75" style="2" customWidth="1"/>
    <col min="13577" max="13828" width="9.125" style="2"/>
    <col min="13829" max="13829" width="8.125" style="2" customWidth="1"/>
    <col min="13830" max="13830" width="78.625" style="2" customWidth="1"/>
    <col min="13831" max="13831" width="18.625" style="2" customWidth="1"/>
    <col min="13832" max="13832" width="7.75" style="2" customWidth="1"/>
    <col min="13833" max="14084" width="9.125" style="2"/>
    <col min="14085" max="14085" width="8.125" style="2" customWidth="1"/>
    <col min="14086" max="14086" width="78.625" style="2" customWidth="1"/>
    <col min="14087" max="14087" width="18.625" style="2" customWidth="1"/>
    <col min="14088" max="14088" width="7.75" style="2" customWidth="1"/>
    <col min="14089" max="14340" width="9.125" style="2"/>
    <col min="14341" max="14341" width="8.125" style="2" customWidth="1"/>
    <col min="14342" max="14342" width="78.625" style="2" customWidth="1"/>
    <col min="14343" max="14343" width="18.625" style="2" customWidth="1"/>
    <col min="14344" max="14344" width="7.75" style="2" customWidth="1"/>
    <col min="14345" max="14596" width="9.125" style="2"/>
    <col min="14597" max="14597" width="8.125" style="2" customWidth="1"/>
    <col min="14598" max="14598" width="78.625" style="2" customWidth="1"/>
    <col min="14599" max="14599" width="18.625" style="2" customWidth="1"/>
    <col min="14600" max="14600" width="7.75" style="2" customWidth="1"/>
    <col min="14601" max="14852" width="9.125" style="2"/>
    <col min="14853" max="14853" width="8.125" style="2" customWidth="1"/>
    <col min="14854" max="14854" width="78.625" style="2" customWidth="1"/>
    <col min="14855" max="14855" width="18.625" style="2" customWidth="1"/>
    <col min="14856" max="14856" width="7.75" style="2" customWidth="1"/>
    <col min="14857" max="15108" width="9.125" style="2"/>
    <col min="15109" max="15109" width="8.125" style="2" customWidth="1"/>
    <col min="15110" max="15110" width="78.625" style="2" customWidth="1"/>
    <col min="15111" max="15111" width="18.625" style="2" customWidth="1"/>
    <col min="15112" max="15112" width="7.75" style="2" customWidth="1"/>
    <col min="15113" max="15364" width="9.125" style="2"/>
    <col min="15365" max="15365" width="8.125" style="2" customWidth="1"/>
    <col min="15366" max="15366" width="78.625" style="2" customWidth="1"/>
    <col min="15367" max="15367" width="18.625" style="2" customWidth="1"/>
    <col min="15368" max="15368" width="7.75" style="2" customWidth="1"/>
    <col min="15369" max="15620" width="9.125" style="2"/>
    <col min="15621" max="15621" width="8.125" style="2" customWidth="1"/>
    <col min="15622" max="15622" width="78.625" style="2" customWidth="1"/>
    <col min="15623" max="15623" width="18.625" style="2" customWidth="1"/>
    <col min="15624" max="15624" width="7.75" style="2" customWidth="1"/>
    <col min="15625" max="15876" width="9.125" style="2"/>
    <col min="15877" max="15877" width="8.125" style="2" customWidth="1"/>
    <col min="15878" max="15878" width="78.625" style="2" customWidth="1"/>
    <col min="15879" max="15879" width="18.625" style="2" customWidth="1"/>
    <col min="15880" max="15880" width="7.75" style="2" customWidth="1"/>
    <col min="15881" max="16132" width="9.125" style="2"/>
    <col min="16133" max="16133" width="8.125" style="2" customWidth="1"/>
    <col min="16134" max="16134" width="78.625" style="2" customWidth="1"/>
    <col min="16135" max="16135" width="18.625" style="2" customWidth="1"/>
    <col min="16136" max="16136" width="7.75" style="2" customWidth="1"/>
    <col min="16137" max="16384" width="9.125" style="2"/>
  </cols>
  <sheetData>
    <row r="1" spans="1:7" ht="15.95" customHeight="1" x14ac:dyDescent="0.25">
      <c r="A1" s="146" t="s">
        <v>0</v>
      </c>
      <c r="B1" s="146"/>
      <c r="C1" s="146"/>
      <c r="D1" s="1"/>
      <c r="E1" s="1"/>
      <c r="F1" s="1"/>
      <c r="G1" s="1"/>
    </row>
    <row r="2" spans="1:7" ht="15.95" customHeight="1" thickBot="1" x14ac:dyDescent="0.3">
      <c r="A2" s="145" t="s">
        <v>1</v>
      </c>
      <c r="B2" s="145"/>
      <c r="C2" s="3" t="s">
        <v>2</v>
      </c>
      <c r="D2" s="3" t="s">
        <v>3</v>
      </c>
      <c r="E2" s="3" t="s">
        <v>3</v>
      </c>
      <c r="F2" s="3" t="s">
        <v>3</v>
      </c>
      <c r="G2" s="3" t="s">
        <v>3</v>
      </c>
    </row>
    <row r="3" spans="1:7" ht="38.1" customHeight="1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8</v>
      </c>
    </row>
    <row r="4" spans="1:7" s="10" customFormat="1" ht="12" customHeight="1" thickBot="1" x14ac:dyDescent="0.25">
      <c r="A4" s="7">
        <v>1</v>
      </c>
      <c r="B4" s="8">
        <v>2</v>
      </c>
      <c r="C4" s="9">
        <v>3</v>
      </c>
      <c r="D4" s="9">
        <v>3</v>
      </c>
      <c r="E4" s="9">
        <v>3</v>
      </c>
      <c r="F4" s="9">
        <v>3</v>
      </c>
      <c r="G4" s="9">
        <v>3</v>
      </c>
    </row>
    <row r="5" spans="1:7" s="14" customFormat="1" ht="12" customHeight="1" thickBot="1" x14ac:dyDescent="0.25">
      <c r="A5" s="11" t="s">
        <v>10</v>
      </c>
      <c r="B5" s="12" t="s">
        <v>11</v>
      </c>
      <c r="C5" s="13"/>
      <c r="D5" s="13" t="e">
        <f>+#REF!+#REF!+#REF!+#REF!+#REF!+#REF!</f>
        <v>#REF!</v>
      </c>
      <c r="E5" s="13" t="e">
        <f>+#REF!+#REF!+#REF!+#REF!+#REF!+#REF!</f>
        <v>#REF!</v>
      </c>
      <c r="F5" s="13" t="e">
        <f>+#REF!+#REF!+#REF!+#REF!+#REF!+#REF!</f>
        <v>#REF!</v>
      </c>
      <c r="G5" s="13" t="e">
        <f>+#REF!+#REF!+#REF!+#REF!+#REF!+#REF!</f>
        <v>#REF!</v>
      </c>
    </row>
    <row r="6" spans="1:7" s="14" customFormat="1" ht="12" customHeight="1" thickBot="1" x14ac:dyDescent="0.25">
      <c r="A6" s="11" t="s">
        <v>12</v>
      </c>
      <c r="B6" s="15" t="s">
        <v>13</v>
      </c>
      <c r="C6" s="13">
        <f>+C7+C8+C9+C10+C11</f>
        <v>160234781</v>
      </c>
      <c r="D6" s="13">
        <f t="shared" ref="D6:G6" si="0">+D7+D8+D9+D10+D11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</row>
    <row r="7" spans="1:7" s="14" customFormat="1" ht="12" customHeight="1" x14ac:dyDescent="0.2">
      <c r="A7" s="16" t="s">
        <v>14</v>
      </c>
      <c r="B7" s="17" t="s">
        <v>15</v>
      </c>
      <c r="C7" s="18">
        <f>'1.2.sz.mell.'!C7+'[1]1.3.sz.mell.'!C7+'[1]1.4.sz.mell.'!C7</f>
        <v>0</v>
      </c>
      <c r="D7" s="18">
        <f>'1.2.sz.mell.'!H7+'[1]1.3.sz.mell.'!H7+'[1]1.4.sz.mell.'!H7</f>
        <v>0</v>
      </c>
      <c r="E7" s="18">
        <f>'1.2.sz.mell.'!I7+'[1]1.3.sz.mell.'!I7+'[1]1.4.sz.mell.'!I7</f>
        <v>0</v>
      </c>
      <c r="F7" s="18">
        <f>'1.2.sz.mell.'!J7+'[1]1.3.sz.mell.'!J7+'[1]1.4.sz.mell.'!J7</f>
        <v>0</v>
      </c>
      <c r="G7" s="18">
        <f>'1.2.sz.mell.'!K7+'[1]1.3.sz.mell.'!K7+'[1]1.4.sz.mell.'!K7</f>
        <v>0</v>
      </c>
    </row>
    <row r="8" spans="1:7" s="14" customFormat="1" ht="12" customHeight="1" x14ac:dyDescent="0.2">
      <c r="A8" s="19" t="s">
        <v>16</v>
      </c>
      <c r="B8" s="20" t="s">
        <v>17</v>
      </c>
      <c r="C8" s="21">
        <f>'1.2.sz.mell.'!C8+'[1]1.3.sz.mell.'!C8+'[1]1.4.sz.mell.'!C8</f>
        <v>0</v>
      </c>
      <c r="D8" s="21">
        <f>'1.2.sz.mell.'!H8+'[1]1.3.sz.mell.'!H8+'[1]1.4.sz.mell.'!H8</f>
        <v>0</v>
      </c>
      <c r="E8" s="21">
        <f>'1.2.sz.mell.'!I8+'[1]1.3.sz.mell.'!I8+'[1]1.4.sz.mell.'!I8</f>
        <v>0</v>
      </c>
      <c r="F8" s="21">
        <f>'1.2.sz.mell.'!J8+'[1]1.3.sz.mell.'!J8+'[1]1.4.sz.mell.'!J8</f>
        <v>0</v>
      </c>
      <c r="G8" s="21">
        <f>'1.2.sz.mell.'!K8+'[1]1.3.sz.mell.'!K8+'[1]1.4.sz.mell.'!K8</f>
        <v>0</v>
      </c>
    </row>
    <row r="9" spans="1:7" s="14" customFormat="1" ht="12" customHeight="1" x14ac:dyDescent="0.2">
      <c r="A9" s="19" t="s">
        <v>18</v>
      </c>
      <c r="B9" s="20" t="s">
        <v>19</v>
      </c>
      <c r="C9" s="21">
        <f>'1.2.sz.mell.'!C9+'[1]1.3.sz.mell.'!C9+'[1]1.4.sz.mell.'!C9</f>
        <v>0</v>
      </c>
      <c r="D9" s="21">
        <f>'1.2.sz.mell.'!H9+'[1]1.3.sz.mell.'!H9+'[1]1.4.sz.mell.'!H9</f>
        <v>0</v>
      </c>
      <c r="E9" s="21">
        <f>'1.2.sz.mell.'!I9+'[1]1.3.sz.mell.'!I9+'[1]1.4.sz.mell.'!I9</f>
        <v>0</v>
      </c>
      <c r="F9" s="21">
        <f>'1.2.sz.mell.'!J9+'[1]1.3.sz.mell.'!J9+'[1]1.4.sz.mell.'!J9</f>
        <v>0</v>
      </c>
      <c r="G9" s="21">
        <f>'1.2.sz.mell.'!K9+'[1]1.3.sz.mell.'!K9+'[1]1.4.sz.mell.'!K9</f>
        <v>0</v>
      </c>
    </row>
    <row r="10" spans="1:7" s="14" customFormat="1" ht="12" customHeight="1" x14ac:dyDescent="0.2">
      <c r="A10" s="19" t="s">
        <v>20</v>
      </c>
      <c r="B10" s="20" t="s">
        <v>21</v>
      </c>
      <c r="C10" s="21">
        <f>'1.2.sz.mell.'!C10+'[1]1.3.sz.mell.'!C10+'[1]1.4.sz.mell.'!C10</f>
        <v>0</v>
      </c>
      <c r="D10" s="21">
        <f>'1.2.sz.mell.'!H10+'[1]1.3.sz.mell.'!H10+'[1]1.4.sz.mell.'!H10</f>
        <v>0</v>
      </c>
      <c r="E10" s="21">
        <f>'1.2.sz.mell.'!I10+'[1]1.3.sz.mell.'!I10+'[1]1.4.sz.mell.'!I10</f>
        <v>0</v>
      </c>
      <c r="F10" s="21">
        <f>'1.2.sz.mell.'!J10+'[1]1.3.sz.mell.'!J10+'[1]1.4.sz.mell.'!J10</f>
        <v>0</v>
      </c>
      <c r="G10" s="21">
        <f>'1.2.sz.mell.'!K10+'[1]1.3.sz.mell.'!K10+'[1]1.4.sz.mell.'!K10</f>
        <v>0</v>
      </c>
    </row>
    <row r="11" spans="1:7" s="14" customFormat="1" ht="12" customHeight="1" x14ac:dyDescent="0.2">
      <c r="A11" s="19" t="s">
        <v>22</v>
      </c>
      <c r="B11" s="20" t="s">
        <v>23</v>
      </c>
      <c r="C11" s="21">
        <f>'1.2.sz.mell.'!C11+'[1]1.3.sz.mell.'!C11+'[1]1.4.sz.mell.'!C11</f>
        <v>160234781</v>
      </c>
      <c r="D11" s="21">
        <f>'1.2.sz.mell.'!H11+'[1]1.3.sz.mell.'!H11+'[1]1.4.sz.mell.'!H11</f>
        <v>0</v>
      </c>
      <c r="E11" s="21">
        <f>'1.2.sz.mell.'!I11+'[1]1.3.sz.mell.'!I11+'[1]1.4.sz.mell.'!I11</f>
        <v>0</v>
      </c>
      <c r="F11" s="21">
        <f>'1.2.sz.mell.'!J11+'[1]1.3.sz.mell.'!J11+'[1]1.4.sz.mell.'!J11</f>
        <v>0</v>
      </c>
      <c r="G11" s="21">
        <f>'1.2.sz.mell.'!K11+'[1]1.3.sz.mell.'!K11+'[1]1.4.sz.mell.'!K11</f>
        <v>0</v>
      </c>
    </row>
    <row r="12" spans="1:7" s="14" customFormat="1" ht="12" customHeight="1" thickBot="1" x14ac:dyDescent="0.25">
      <c r="A12" s="22" t="s">
        <v>24</v>
      </c>
      <c r="B12" s="23" t="s">
        <v>25</v>
      </c>
      <c r="C12" s="24">
        <f>'1.2.sz.mell.'!C12+'[1]1.3.sz.mell.'!C12+'[1]1.4.sz.mell.'!C12</f>
        <v>0</v>
      </c>
      <c r="D12" s="24">
        <f>'1.2.sz.mell.'!H12+'[1]1.3.sz.mell.'!H12+'[1]1.4.sz.mell.'!H12</f>
        <v>0</v>
      </c>
      <c r="E12" s="24">
        <f>'1.2.sz.mell.'!I12+'[1]1.3.sz.mell.'!I12+'[1]1.4.sz.mell.'!I12</f>
        <v>0</v>
      </c>
      <c r="F12" s="24">
        <f>'1.2.sz.mell.'!J12+'[1]1.3.sz.mell.'!J12+'[1]1.4.sz.mell.'!J12</f>
        <v>0</v>
      </c>
      <c r="G12" s="24">
        <f>'1.2.sz.mell.'!K12+'[1]1.3.sz.mell.'!K12+'[1]1.4.sz.mell.'!K12</f>
        <v>0</v>
      </c>
    </row>
    <row r="13" spans="1:7" s="14" customFormat="1" ht="12" customHeight="1" thickBot="1" x14ac:dyDescent="0.25">
      <c r="A13" s="11" t="s">
        <v>26</v>
      </c>
      <c r="B13" s="12" t="s">
        <v>27</v>
      </c>
      <c r="C13" s="13">
        <f>+C14+C15+C16+C17+C18</f>
        <v>0</v>
      </c>
      <c r="D13" s="13">
        <f t="shared" ref="D13:G13" si="1">+D14+D15+D16+D17+D18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s="14" customFormat="1" ht="12" customHeight="1" x14ac:dyDescent="0.2">
      <c r="A14" s="16" t="s">
        <v>28</v>
      </c>
      <c r="B14" s="17" t="s">
        <v>29</v>
      </c>
      <c r="C14" s="18">
        <f>'1.2.sz.mell.'!C14+'[1]1.3.sz.mell.'!C14+'[1]1.4.sz.mell.'!C14</f>
        <v>0</v>
      </c>
      <c r="D14" s="18">
        <f>'1.2.sz.mell.'!H14+'[1]1.3.sz.mell.'!H14+'[1]1.4.sz.mell.'!H14</f>
        <v>0</v>
      </c>
      <c r="E14" s="18">
        <f>'1.2.sz.mell.'!I14+'[1]1.3.sz.mell.'!I14+'[1]1.4.sz.mell.'!I14</f>
        <v>0</v>
      </c>
      <c r="F14" s="18">
        <f>'1.2.sz.mell.'!J14+'[1]1.3.sz.mell.'!J14+'[1]1.4.sz.mell.'!J14</f>
        <v>0</v>
      </c>
      <c r="G14" s="18">
        <f>'1.2.sz.mell.'!K14+'[1]1.3.sz.mell.'!K14+'[1]1.4.sz.mell.'!K14</f>
        <v>0</v>
      </c>
    </row>
    <row r="15" spans="1:7" s="14" customFormat="1" ht="12" customHeight="1" x14ac:dyDescent="0.2">
      <c r="A15" s="19" t="s">
        <v>30</v>
      </c>
      <c r="B15" s="20" t="s">
        <v>31</v>
      </c>
      <c r="C15" s="21">
        <f>'1.2.sz.mell.'!C15+'[1]1.3.sz.mell.'!C15+'[1]1.4.sz.mell.'!C15</f>
        <v>0</v>
      </c>
      <c r="D15" s="21">
        <f>'1.2.sz.mell.'!H15+'[1]1.3.sz.mell.'!H15+'[1]1.4.sz.mell.'!H15</f>
        <v>0</v>
      </c>
      <c r="E15" s="21">
        <f>'1.2.sz.mell.'!I15+'[1]1.3.sz.mell.'!I15+'[1]1.4.sz.mell.'!I15</f>
        <v>0</v>
      </c>
      <c r="F15" s="21">
        <f>'1.2.sz.mell.'!J15+'[1]1.3.sz.mell.'!J15+'[1]1.4.sz.mell.'!J15</f>
        <v>0</v>
      </c>
      <c r="G15" s="21">
        <f>'1.2.sz.mell.'!K15+'[1]1.3.sz.mell.'!K15+'[1]1.4.sz.mell.'!K15</f>
        <v>0</v>
      </c>
    </row>
    <row r="16" spans="1:7" s="14" customFormat="1" ht="12" customHeight="1" x14ac:dyDescent="0.2">
      <c r="A16" s="19" t="s">
        <v>32</v>
      </c>
      <c r="B16" s="20" t="s">
        <v>33</v>
      </c>
      <c r="C16" s="21">
        <f>'1.2.sz.mell.'!C16+'[1]1.3.sz.mell.'!C16+'[1]1.4.sz.mell.'!C16</f>
        <v>0</v>
      </c>
      <c r="D16" s="21">
        <f>'1.2.sz.mell.'!H16+'[1]1.3.sz.mell.'!H16+'[1]1.4.sz.mell.'!H16</f>
        <v>0</v>
      </c>
      <c r="E16" s="21">
        <f>'1.2.sz.mell.'!I16+'[1]1.3.sz.mell.'!I16+'[1]1.4.sz.mell.'!I16</f>
        <v>0</v>
      </c>
      <c r="F16" s="21">
        <f>'1.2.sz.mell.'!J16+'[1]1.3.sz.mell.'!J16+'[1]1.4.sz.mell.'!J16</f>
        <v>0</v>
      </c>
      <c r="G16" s="21">
        <f>'1.2.sz.mell.'!K16+'[1]1.3.sz.mell.'!K16+'[1]1.4.sz.mell.'!K16</f>
        <v>0</v>
      </c>
    </row>
    <row r="17" spans="1:7" s="14" customFormat="1" ht="12" customHeight="1" x14ac:dyDescent="0.2">
      <c r="A17" s="19" t="s">
        <v>34</v>
      </c>
      <c r="B17" s="20" t="s">
        <v>35</v>
      </c>
      <c r="C17" s="21">
        <f>'1.2.sz.mell.'!C17+'[1]1.3.sz.mell.'!C17+'[1]1.4.sz.mell.'!C17</f>
        <v>0</v>
      </c>
      <c r="D17" s="21">
        <f>'1.2.sz.mell.'!H17+'[1]1.3.sz.mell.'!H17+'[1]1.4.sz.mell.'!H17</f>
        <v>0</v>
      </c>
      <c r="E17" s="21">
        <f>'1.2.sz.mell.'!I17+'[1]1.3.sz.mell.'!I17+'[1]1.4.sz.mell.'!I17</f>
        <v>0</v>
      </c>
      <c r="F17" s="21">
        <f>'1.2.sz.mell.'!J17+'[1]1.3.sz.mell.'!J17+'[1]1.4.sz.mell.'!J17</f>
        <v>0</v>
      </c>
      <c r="G17" s="21">
        <f>'1.2.sz.mell.'!K17+'[1]1.3.sz.mell.'!K17+'[1]1.4.sz.mell.'!K17</f>
        <v>0</v>
      </c>
    </row>
    <row r="18" spans="1:7" s="14" customFormat="1" ht="12" customHeight="1" x14ac:dyDescent="0.2">
      <c r="A18" s="19" t="s">
        <v>36</v>
      </c>
      <c r="B18" s="20" t="s">
        <v>37</v>
      </c>
      <c r="C18" s="21">
        <f>'1.2.sz.mell.'!C18+'[1]1.3.sz.mell.'!C18+'[1]1.4.sz.mell.'!C18</f>
        <v>0</v>
      </c>
      <c r="D18" s="21">
        <f>'1.2.sz.mell.'!H18+'[1]1.3.sz.mell.'!H18+'[1]1.4.sz.mell.'!H18</f>
        <v>0</v>
      </c>
      <c r="E18" s="21">
        <f>'1.2.sz.mell.'!I18+'[1]1.3.sz.mell.'!I18+'[1]1.4.sz.mell.'!I18</f>
        <v>0</v>
      </c>
      <c r="F18" s="21">
        <f>'1.2.sz.mell.'!J18+'[1]1.3.sz.mell.'!J18+'[1]1.4.sz.mell.'!J18</f>
        <v>0</v>
      </c>
      <c r="G18" s="21">
        <f>'1.2.sz.mell.'!K18+'[1]1.3.sz.mell.'!K18+'[1]1.4.sz.mell.'!K18</f>
        <v>0</v>
      </c>
    </row>
    <row r="19" spans="1:7" s="14" customFormat="1" ht="12" customHeight="1" thickBot="1" x14ac:dyDescent="0.25">
      <c r="A19" s="22" t="s">
        <v>38</v>
      </c>
      <c r="B19" s="23" t="s">
        <v>39</v>
      </c>
      <c r="C19" s="24">
        <f>'1.2.sz.mell.'!C19+'[1]1.3.sz.mell.'!C19+'[1]1.4.sz.mell.'!C19</f>
        <v>0</v>
      </c>
      <c r="D19" s="24">
        <f>'1.2.sz.mell.'!H19+'[1]1.3.sz.mell.'!H19+'[1]1.4.sz.mell.'!H19</f>
        <v>0</v>
      </c>
      <c r="E19" s="24">
        <f>'1.2.sz.mell.'!I19+'[1]1.3.sz.mell.'!I19+'[1]1.4.sz.mell.'!I19</f>
        <v>0</v>
      </c>
      <c r="F19" s="24">
        <f>'1.2.sz.mell.'!J19+'[1]1.3.sz.mell.'!J19+'[1]1.4.sz.mell.'!J19</f>
        <v>0</v>
      </c>
      <c r="G19" s="24">
        <f>'1.2.sz.mell.'!K19+'[1]1.3.sz.mell.'!K19+'[1]1.4.sz.mell.'!K19</f>
        <v>0</v>
      </c>
    </row>
    <row r="20" spans="1:7" s="14" customFormat="1" ht="12" customHeight="1" thickBot="1" x14ac:dyDescent="0.25">
      <c r="A20" s="11" t="s">
        <v>40</v>
      </c>
      <c r="B20" s="12" t="s">
        <v>41</v>
      </c>
      <c r="C20" s="25">
        <f>+C21+C24+C25+C26</f>
        <v>0</v>
      </c>
      <c r="D20" s="25">
        <f t="shared" ref="D20:G20" si="2">+D21+D24+D25+D26</f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</row>
    <row r="21" spans="1:7" s="14" customFormat="1" ht="12" hidden="1" customHeight="1" x14ac:dyDescent="0.2">
      <c r="A21" s="16" t="s">
        <v>42</v>
      </c>
      <c r="B21" s="17" t="s">
        <v>43</v>
      </c>
      <c r="C21" s="26">
        <f>'1.2.sz.mell.'!C21+'[1]1.3.sz.mell.'!C21+'[1]1.4.sz.mell.'!C21</f>
        <v>0</v>
      </c>
      <c r="D21" s="26">
        <f>'1.2.sz.mell.'!H21+'[1]1.3.sz.mell.'!H21+'[1]1.4.sz.mell.'!H21</f>
        <v>0</v>
      </c>
      <c r="E21" s="26">
        <f>'1.2.sz.mell.'!I21+'[1]1.3.sz.mell.'!I21+'[1]1.4.sz.mell.'!I21</f>
        <v>0</v>
      </c>
      <c r="F21" s="26">
        <f>'1.2.sz.mell.'!J21+'[1]1.3.sz.mell.'!J21+'[1]1.4.sz.mell.'!J21</f>
        <v>0</v>
      </c>
      <c r="G21" s="26">
        <f>'1.2.sz.mell.'!K21+'[1]1.3.sz.mell.'!K21+'[1]1.4.sz.mell.'!K21</f>
        <v>0</v>
      </c>
    </row>
    <row r="22" spans="1:7" s="14" customFormat="1" ht="12" hidden="1" customHeight="1" x14ac:dyDescent="0.2">
      <c r="A22" s="19" t="s">
        <v>44</v>
      </c>
      <c r="B22" s="20" t="s">
        <v>45</v>
      </c>
      <c r="C22" s="21">
        <f>'1.2.sz.mell.'!C22+'[1]1.3.sz.mell.'!C22+'[1]1.4.sz.mell.'!C22</f>
        <v>0</v>
      </c>
      <c r="D22" s="21">
        <f>'1.2.sz.mell.'!H22+'[1]1.3.sz.mell.'!H22+'[1]1.4.sz.mell.'!H22</f>
        <v>0</v>
      </c>
      <c r="E22" s="21">
        <f>'1.2.sz.mell.'!I22+'[1]1.3.sz.mell.'!I22+'[1]1.4.sz.mell.'!I22</f>
        <v>0</v>
      </c>
      <c r="F22" s="21">
        <f>'1.2.sz.mell.'!J22+'[1]1.3.sz.mell.'!J22+'[1]1.4.sz.mell.'!J22</f>
        <v>0</v>
      </c>
      <c r="G22" s="21">
        <f>'1.2.sz.mell.'!K22+'[1]1.3.sz.mell.'!K22+'[1]1.4.sz.mell.'!K22</f>
        <v>0</v>
      </c>
    </row>
    <row r="23" spans="1:7" s="14" customFormat="1" ht="12" hidden="1" customHeight="1" x14ac:dyDescent="0.2">
      <c r="A23" s="19" t="s">
        <v>46</v>
      </c>
      <c r="B23" s="20" t="s">
        <v>47</v>
      </c>
      <c r="C23" s="21">
        <f>'1.2.sz.mell.'!C23+'[1]1.3.sz.mell.'!C23+'[1]1.4.sz.mell.'!C23</f>
        <v>0</v>
      </c>
      <c r="D23" s="21">
        <f>'1.2.sz.mell.'!H23+'[1]1.3.sz.mell.'!H23+'[1]1.4.sz.mell.'!H23</f>
        <v>0</v>
      </c>
      <c r="E23" s="21">
        <f>'1.2.sz.mell.'!I23+'[1]1.3.sz.mell.'!I23+'[1]1.4.sz.mell.'!I23</f>
        <v>0</v>
      </c>
      <c r="F23" s="21">
        <f>'1.2.sz.mell.'!J23+'[1]1.3.sz.mell.'!J23+'[1]1.4.sz.mell.'!J23</f>
        <v>0</v>
      </c>
      <c r="G23" s="21">
        <f>'1.2.sz.mell.'!K23+'[1]1.3.sz.mell.'!K23+'[1]1.4.sz.mell.'!K23</f>
        <v>0</v>
      </c>
    </row>
    <row r="24" spans="1:7" s="14" customFormat="1" ht="12" hidden="1" customHeight="1" x14ac:dyDescent="0.2">
      <c r="A24" s="19" t="s">
        <v>48</v>
      </c>
      <c r="B24" s="20" t="s">
        <v>49</v>
      </c>
      <c r="C24" s="21">
        <f>'1.2.sz.mell.'!C24+'[1]1.3.sz.mell.'!C24+'[1]1.4.sz.mell.'!C24</f>
        <v>0</v>
      </c>
      <c r="D24" s="21">
        <f>'1.2.sz.mell.'!H24+'[1]1.3.sz.mell.'!H24+'[1]1.4.sz.mell.'!H24</f>
        <v>0</v>
      </c>
      <c r="E24" s="21">
        <f>'1.2.sz.mell.'!I24+'[1]1.3.sz.mell.'!I24+'[1]1.4.sz.mell.'!I24</f>
        <v>0</v>
      </c>
      <c r="F24" s="21">
        <f>'1.2.sz.mell.'!J24+'[1]1.3.sz.mell.'!J24+'[1]1.4.sz.mell.'!J24</f>
        <v>0</v>
      </c>
      <c r="G24" s="21">
        <f>'1.2.sz.mell.'!K24+'[1]1.3.sz.mell.'!K24+'[1]1.4.sz.mell.'!K24</f>
        <v>0</v>
      </c>
    </row>
    <row r="25" spans="1:7" s="14" customFormat="1" ht="12" hidden="1" customHeight="1" x14ac:dyDescent="0.2">
      <c r="A25" s="19" t="s">
        <v>50</v>
      </c>
      <c r="B25" s="20" t="s">
        <v>51</v>
      </c>
      <c r="C25" s="21">
        <f>'1.2.sz.mell.'!C25+'[1]1.3.sz.mell.'!C25+'[1]1.4.sz.mell.'!C25</f>
        <v>0</v>
      </c>
      <c r="D25" s="21">
        <f>'1.2.sz.mell.'!H25+'[1]1.3.sz.mell.'!H25+'[1]1.4.sz.mell.'!H25</f>
        <v>0</v>
      </c>
      <c r="E25" s="21">
        <f>'1.2.sz.mell.'!I25+'[1]1.3.sz.mell.'!I25+'[1]1.4.sz.mell.'!I25</f>
        <v>0</v>
      </c>
      <c r="F25" s="21">
        <f>'1.2.sz.mell.'!J25+'[1]1.3.sz.mell.'!J25+'[1]1.4.sz.mell.'!J25</f>
        <v>0</v>
      </c>
      <c r="G25" s="21">
        <f>'1.2.sz.mell.'!K25+'[1]1.3.sz.mell.'!K25+'[1]1.4.sz.mell.'!K25</f>
        <v>0</v>
      </c>
    </row>
    <row r="26" spans="1:7" s="14" customFormat="1" ht="12" hidden="1" customHeight="1" thickBot="1" x14ac:dyDescent="0.25">
      <c r="A26" s="22" t="s">
        <v>52</v>
      </c>
      <c r="B26" s="23" t="s">
        <v>53</v>
      </c>
      <c r="C26" s="24">
        <f>'1.2.sz.mell.'!C26+'[1]1.3.sz.mell.'!C26+'[1]1.4.sz.mell.'!C26</f>
        <v>0</v>
      </c>
      <c r="D26" s="24">
        <f>'1.2.sz.mell.'!H26+'[1]1.3.sz.mell.'!H26+'[1]1.4.sz.mell.'!H26</f>
        <v>0</v>
      </c>
      <c r="E26" s="24">
        <f>'1.2.sz.mell.'!I26+'[1]1.3.sz.mell.'!I26+'[1]1.4.sz.mell.'!I26</f>
        <v>0</v>
      </c>
      <c r="F26" s="24">
        <f>'1.2.sz.mell.'!J26+'[1]1.3.sz.mell.'!J26+'[1]1.4.sz.mell.'!J26</f>
        <v>0</v>
      </c>
      <c r="G26" s="24">
        <f>'1.2.sz.mell.'!K26+'[1]1.3.sz.mell.'!K26+'[1]1.4.sz.mell.'!K26</f>
        <v>0</v>
      </c>
    </row>
    <row r="27" spans="1:7" s="14" customFormat="1" ht="12" customHeight="1" thickBot="1" x14ac:dyDescent="0.25">
      <c r="A27" s="11" t="s">
        <v>54</v>
      </c>
      <c r="B27" s="12" t="s">
        <v>55</v>
      </c>
      <c r="C27" s="13">
        <f>SUM(C28:C37)</f>
        <v>109792000</v>
      </c>
      <c r="D27" s="13">
        <f t="shared" ref="D27:G27" si="3">SUM(D28:D37)</f>
        <v>0</v>
      </c>
      <c r="E27" s="13">
        <f t="shared" si="3"/>
        <v>0</v>
      </c>
      <c r="F27" s="13">
        <f t="shared" si="3"/>
        <v>0</v>
      </c>
      <c r="G27" s="13">
        <f t="shared" si="3"/>
        <v>0</v>
      </c>
    </row>
    <row r="28" spans="1:7" s="14" customFormat="1" ht="12" customHeight="1" x14ac:dyDescent="0.2">
      <c r="A28" s="16" t="s">
        <v>56</v>
      </c>
      <c r="B28" s="17" t="s">
        <v>57</v>
      </c>
      <c r="C28" s="18">
        <f>'1.2.sz.mell.'!C28+'[1]1.3.sz.mell.'!C28+'[1]1.4.sz.mell.'!C28</f>
        <v>0</v>
      </c>
      <c r="D28" s="18">
        <f>'1.2.sz.mell.'!H28+'[1]1.3.sz.mell.'!H28+'[1]1.4.sz.mell.'!H28</f>
        <v>0</v>
      </c>
      <c r="E28" s="18">
        <f>'1.2.sz.mell.'!I28+'[1]1.3.sz.mell.'!I28+'[1]1.4.sz.mell.'!I28</f>
        <v>0</v>
      </c>
      <c r="F28" s="18">
        <f>'1.2.sz.mell.'!J28+'[1]1.3.sz.mell.'!J28+'[1]1.4.sz.mell.'!J28</f>
        <v>0</v>
      </c>
      <c r="G28" s="18">
        <f>'1.2.sz.mell.'!K28+'[1]1.3.sz.mell.'!K28+'[1]1.4.sz.mell.'!K28</f>
        <v>0</v>
      </c>
    </row>
    <row r="29" spans="1:7" s="14" customFormat="1" ht="12" customHeight="1" x14ac:dyDescent="0.2">
      <c r="A29" s="19" t="s">
        <v>58</v>
      </c>
      <c r="B29" s="20" t="s">
        <v>59</v>
      </c>
      <c r="C29" s="21">
        <f>'1.2.sz.mell.'!C29+'[1]1.3.sz.mell.'!C29+'[1]1.4.sz.mell.'!C29</f>
        <v>61856000</v>
      </c>
      <c r="D29" s="21">
        <f>'1.2.sz.mell.'!H29+'[1]1.3.sz.mell.'!H29+'[1]1.4.sz.mell.'!H29</f>
        <v>0</v>
      </c>
      <c r="E29" s="21">
        <f>'1.2.sz.mell.'!I29+'[1]1.3.sz.mell.'!I29+'[1]1.4.sz.mell.'!I29</f>
        <v>0</v>
      </c>
      <c r="F29" s="21">
        <f>'1.2.sz.mell.'!J29+'[1]1.3.sz.mell.'!J29+'[1]1.4.sz.mell.'!J29</f>
        <v>0</v>
      </c>
      <c r="G29" s="21">
        <f>'1.2.sz.mell.'!K29+'[1]1.3.sz.mell.'!K29+'[1]1.4.sz.mell.'!K29</f>
        <v>0</v>
      </c>
    </row>
    <row r="30" spans="1:7" s="14" customFormat="1" ht="12" customHeight="1" x14ac:dyDescent="0.2">
      <c r="A30" s="19" t="s">
        <v>60</v>
      </c>
      <c r="B30" s="20" t="s">
        <v>61</v>
      </c>
      <c r="C30" s="21">
        <f>'1.2.sz.mell.'!C30+'[1]1.3.sz.mell.'!C30+'[1]1.4.sz.mell.'!C30</f>
        <v>0</v>
      </c>
      <c r="D30" s="21">
        <f>'1.2.sz.mell.'!H30+'[1]1.3.sz.mell.'!H30+'[1]1.4.sz.mell.'!H30</f>
        <v>0</v>
      </c>
      <c r="E30" s="21">
        <f>'1.2.sz.mell.'!I30+'[1]1.3.sz.mell.'!I30+'[1]1.4.sz.mell.'!I30</f>
        <v>0</v>
      </c>
      <c r="F30" s="21">
        <f>'1.2.sz.mell.'!J30+'[1]1.3.sz.mell.'!J30+'[1]1.4.sz.mell.'!J30</f>
        <v>0</v>
      </c>
      <c r="G30" s="21">
        <f>'1.2.sz.mell.'!K30+'[1]1.3.sz.mell.'!K30+'[1]1.4.sz.mell.'!K30</f>
        <v>0</v>
      </c>
    </row>
    <row r="31" spans="1:7" s="14" customFormat="1" ht="12" customHeight="1" x14ac:dyDescent="0.2">
      <c r="A31" s="19" t="s">
        <v>62</v>
      </c>
      <c r="B31" s="20" t="s">
        <v>63</v>
      </c>
      <c r="C31" s="21">
        <f>'1.2.sz.mell.'!C31+'[1]1.3.sz.mell.'!C31+'[1]1.4.sz.mell.'!C31</f>
        <v>0</v>
      </c>
      <c r="D31" s="21">
        <f>'1.2.sz.mell.'!H31+'[1]1.3.sz.mell.'!H31+'[1]1.4.sz.mell.'!H31</f>
        <v>0</v>
      </c>
      <c r="E31" s="21">
        <f>'1.2.sz.mell.'!I31+'[1]1.3.sz.mell.'!I31+'[1]1.4.sz.mell.'!I31</f>
        <v>0</v>
      </c>
      <c r="F31" s="21">
        <f>'1.2.sz.mell.'!J31+'[1]1.3.sz.mell.'!J31+'[1]1.4.sz.mell.'!J31</f>
        <v>0</v>
      </c>
      <c r="G31" s="21">
        <f>'1.2.sz.mell.'!K31+'[1]1.3.sz.mell.'!K31+'[1]1.4.sz.mell.'!K31</f>
        <v>0</v>
      </c>
    </row>
    <row r="32" spans="1:7" s="14" customFormat="1" ht="12" customHeight="1" x14ac:dyDescent="0.2">
      <c r="A32" s="19" t="s">
        <v>64</v>
      </c>
      <c r="B32" s="20" t="s">
        <v>65</v>
      </c>
      <c r="C32" s="21">
        <f>'1.2.sz.mell.'!C32+'[1]1.3.sz.mell.'!C32+'[1]1.4.sz.mell.'!C32</f>
        <v>0</v>
      </c>
      <c r="D32" s="21">
        <f>'1.2.sz.mell.'!H32+'[1]1.3.sz.mell.'!H32+'[1]1.4.sz.mell.'!H32</f>
        <v>0</v>
      </c>
      <c r="E32" s="21">
        <f>'1.2.sz.mell.'!I32+'[1]1.3.sz.mell.'!I32+'[1]1.4.sz.mell.'!I32</f>
        <v>0</v>
      </c>
      <c r="F32" s="21">
        <f>'1.2.sz.mell.'!J32+'[1]1.3.sz.mell.'!J32+'[1]1.4.sz.mell.'!J32</f>
        <v>0</v>
      </c>
      <c r="G32" s="21">
        <f>'1.2.sz.mell.'!K32+'[1]1.3.sz.mell.'!K32+'[1]1.4.sz.mell.'!K32</f>
        <v>0</v>
      </c>
    </row>
    <row r="33" spans="1:7" s="14" customFormat="1" ht="12" customHeight="1" x14ac:dyDescent="0.2">
      <c r="A33" s="19" t="s">
        <v>66</v>
      </c>
      <c r="B33" s="20" t="s">
        <v>67</v>
      </c>
      <c r="C33" s="21">
        <f>'1.2.sz.mell.'!C33+'[1]1.3.sz.mell.'!C33+'[1]1.4.sz.mell.'!C33</f>
        <v>0</v>
      </c>
      <c r="D33" s="21">
        <f>'1.2.sz.mell.'!H33+'[1]1.3.sz.mell.'!H33+'[1]1.4.sz.mell.'!H33</f>
        <v>0</v>
      </c>
      <c r="E33" s="21">
        <f>'1.2.sz.mell.'!I33+'[1]1.3.sz.mell.'!I33+'[1]1.4.sz.mell.'!I33</f>
        <v>0</v>
      </c>
      <c r="F33" s="21">
        <f>'1.2.sz.mell.'!J33+'[1]1.3.sz.mell.'!J33+'[1]1.4.sz.mell.'!J33</f>
        <v>0</v>
      </c>
      <c r="G33" s="21">
        <f>'1.2.sz.mell.'!K33+'[1]1.3.sz.mell.'!K33+'[1]1.4.sz.mell.'!K33</f>
        <v>0</v>
      </c>
    </row>
    <row r="34" spans="1:7" s="14" customFormat="1" ht="12" customHeight="1" x14ac:dyDescent="0.2">
      <c r="A34" s="19" t="s">
        <v>68</v>
      </c>
      <c r="B34" s="20" t="s">
        <v>69</v>
      </c>
      <c r="C34" s="21">
        <f>'1.2.sz.mell.'!C34+'[1]1.3.sz.mell.'!C34+'[1]1.4.sz.mell.'!C34</f>
        <v>0</v>
      </c>
      <c r="D34" s="21">
        <f>'1.2.sz.mell.'!H34+'[1]1.3.sz.mell.'!H34+'[1]1.4.sz.mell.'!H34</f>
        <v>0</v>
      </c>
      <c r="E34" s="21">
        <f>'1.2.sz.mell.'!I34+'[1]1.3.sz.mell.'!I34+'[1]1.4.sz.mell.'!I34</f>
        <v>0</v>
      </c>
      <c r="F34" s="21">
        <f>'1.2.sz.mell.'!J34+'[1]1.3.sz.mell.'!J34+'[1]1.4.sz.mell.'!J34</f>
        <v>0</v>
      </c>
      <c r="G34" s="21">
        <f>'1.2.sz.mell.'!K34+'[1]1.3.sz.mell.'!K34+'[1]1.4.sz.mell.'!K34</f>
        <v>0</v>
      </c>
    </row>
    <row r="35" spans="1:7" s="14" customFormat="1" ht="12" customHeight="1" x14ac:dyDescent="0.2">
      <c r="A35" s="19" t="s">
        <v>70</v>
      </c>
      <c r="B35" s="20" t="s">
        <v>71</v>
      </c>
      <c r="C35" s="21">
        <f>'1.2.sz.mell.'!C35+'[1]1.3.sz.mell.'!C35+'[1]1.4.sz.mell.'!C35</f>
        <v>0</v>
      </c>
      <c r="D35" s="21">
        <f>'1.2.sz.mell.'!H35+'[1]1.3.sz.mell.'!H35+'[1]1.4.sz.mell.'!H35</f>
        <v>0</v>
      </c>
      <c r="E35" s="21">
        <f>'1.2.sz.mell.'!I35+'[1]1.3.sz.mell.'!I35+'[1]1.4.sz.mell.'!I35</f>
        <v>0</v>
      </c>
      <c r="F35" s="21">
        <f>'1.2.sz.mell.'!J35+'[1]1.3.sz.mell.'!J35+'[1]1.4.sz.mell.'!J35</f>
        <v>0</v>
      </c>
      <c r="G35" s="21">
        <f>'1.2.sz.mell.'!K35+'[1]1.3.sz.mell.'!K35+'[1]1.4.sz.mell.'!K35</f>
        <v>0</v>
      </c>
    </row>
    <row r="36" spans="1:7" s="14" customFormat="1" ht="12" customHeight="1" x14ac:dyDescent="0.2">
      <c r="A36" s="19" t="s">
        <v>72</v>
      </c>
      <c r="B36" s="20" t="s">
        <v>73</v>
      </c>
      <c r="C36" s="27">
        <f>'1.2.sz.mell.'!C36+'[1]1.3.sz.mell.'!C36+'[1]1.4.sz.mell.'!C36</f>
        <v>0</v>
      </c>
      <c r="D36" s="27">
        <f>'1.2.sz.mell.'!H36+'[1]1.3.sz.mell.'!H36+'[1]1.4.sz.mell.'!H36</f>
        <v>0</v>
      </c>
      <c r="E36" s="27">
        <f>'1.2.sz.mell.'!I36+'[1]1.3.sz.mell.'!I36+'[1]1.4.sz.mell.'!I36</f>
        <v>0</v>
      </c>
      <c r="F36" s="27">
        <f>'1.2.sz.mell.'!J36+'[1]1.3.sz.mell.'!J36+'[1]1.4.sz.mell.'!J36</f>
        <v>0</v>
      </c>
      <c r="G36" s="27">
        <f>'1.2.sz.mell.'!K36+'[1]1.3.sz.mell.'!K36+'[1]1.4.sz.mell.'!K36</f>
        <v>0</v>
      </c>
    </row>
    <row r="37" spans="1:7" s="14" customFormat="1" ht="12" customHeight="1" thickBot="1" x14ac:dyDescent="0.25">
      <c r="A37" s="22" t="s">
        <v>74</v>
      </c>
      <c r="B37" s="23" t="s">
        <v>75</v>
      </c>
      <c r="C37" s="28">
        <f>'1.2.sz.mell.'!C37+'[1]1.3.sz.mell.'!C37+'[1]1.4.sz.mell.'!C37</f>
        <v>47936000</v>
      </c>
      <c r="D37" s="28">
        <f>'1.2.sz.mell.'!H37+'[1]1.3.sz.mell.'!H37+'[1]1.4.sz.mell.'!H37</f>
        <v>0</v>
      </c>
      <c r="E37" s="28">
        <f>'1.2.sz.mell.'!I37+'[1]1.3.sz.mell.'!I37+'[1]1.4.sz.mell.'!I37</f>
        <v>0</v>
      </c>
      <c r="F37" s="28">
        <f>'1.2.sz.mell.'!J37+'[1]1.3.sz.mell.'!J37+'[1]1.4.sz.mell.'!J37</f>
        <v>0</v>
      </c>
      <c r="G37" s="28">
        <f>'1.2.sz.mell.'!K37+'[1]1.3.sz.mell.'!K37+'[1]1.4.sz.mell.'!K37</f>
        <v>0</v>
      </c>
    </row>
    <row r="38" spans="1:7" s="14" customFormat="1" ht="12" customHeight="1" thickBot="1" x14ac:dyDescent="0.25">
      <c r="A38" s="11" t="s">
        <v>76</v>
      </c>
      <c r="B38" s="12" t="s">
        <v>77</v>
      </c>
      <c r="C38" s="13">
        <f>SUM(C39:C43)</f>
        <v>0</v>
      </c>
      <c r="D38" s="13">
        <f t="shared" ref="D38:G38" si="4">SUM(D39:D43)</f>
        <v>0</v>
      </c>
      <c r="E38" s="13">
        <f t="shared" si="4"/>
        <v>0</v>
      </c>
      <c r="F38" s="13">
        <f t="shared" si="4"/>
        <v>0</v>
      </c>
      <c r="G38" s="13">
        <f t="shared" si="4"/>
        <v>0</v>
      </c>
    </row>
    <row r="39" spans="1:7" s="14" customFormat="1" ht="12" customHeight="1" x14ac:dyDescent="0.2">
      <c r="A39" s="16" t="s">
        <v>78</v>
      </c>
      <c r="B39" s="17" t="s">
        <v>79</v>
      </c>
      <c r="C39" s="29">
        <f>'1.2.sz.mell.'!C39+'[1]1.3.sz.mell.'!C39+'[1]1.4.sz.mell.'!C39</f>
        <v>0</v>
      </c>
      <c r="D39" s="29">
        <f>'1.2.sz.mell.'!H39+'[1]1.3.sz.mell.'!H39+'[1]1.4.sz.mell.'!H39</f>
        <v>0</v>
      </c>
      <c r="E39" s="29">
        <f>'1.2.sz.mell.'!I39+'[1]1.3.sz.mell.'!I39+'[1]1.4.sz.mell.'!I39</f>
        <v>0</v>
      </c>
      <c r="F39" s="29">
        <f>'1.2.sz.mell.'!J39+'[1]1.3.sz.mell.'!J39+'[1]1.4.sz.mell.'!J39</f>
        <v>0</v>
      </c>
      <c r="G39" s="29">
        <f>'1.2.sz.mell.'!K39+'[1]1.3.sz.mell.'!K39+'[1]1.4.sz.mell.'!K39</f>
        <v>0</v>
      </c>
    </row>
    <row r="40" spans="1:7" s="14" customFormat="1" ht="12" customHeight="1" x14ac:dyDescent="0.2">
      <c r="A40" s="19" t="s">
        <v>80</v>
      </c>
      <c r="B40" s="20" t="s">
        <v>81</v>
      </c>
      <c r="C40" s="27">
        <f>'1.2.sz.mell.'!C40+'[1]1.3.sz.mell.'!C40+'[1]1.4.sz.mell.'!C40</f>
        <v>0</v>
      </c>
      <c r="D40" s="27">
        <f>'1.2.sz.mell.'!H40+'[1]1.3.sz.mell.'!H40+'[1]1.4.sz.mell.'!H40</f>
        <v>0</v>
      </c>
      <c r="E40" s="27">
        <f>'1.2.sz.mell.'!I40+'[1]1.3.sz.mell.'!I40+'[1]1.4.sz.mell.'!I40</f>
        <v>0</v>
      </c>
      <c r="F40" s="27">
        <f>'1.2.sz.mell.'!J40+'[1]1.3.sz.mell.'!J40+'[1]1.4.sz.mell.'!J40</f>
        <v>0</v>
      </c>
      <c r="G40" s="27">
        <f>'1.2.sz.mell.'!K40+'[1]1.3.sz.mell.'!K40+'[1]1.4.sz.mell.'!K40</f>
        <v>0</v>
      </c>
    </row>
    <row r="41" spans="1:7" s="14" customFormat="1" ht="12" customHeight="1" x14ac:dyDescent="0.2">
      <c r="A41" s="19" t="s">
        <v>82</v>
      </c>
      <c r="B41" s="20" t="s">
        <v>83</v>
      </c>
      <c r="C41" s="27">
        <f>'1.2.sz.mell.'!C41+'[1]1.3.sz.mell.'!C41+'[1]1.4.sz.mell.'!C41</f>
        <v>0</v>
      </c>
      <c r="D41" s="27">
        <f>'1.2.sz.mell.'!H41+'[1]1.3.sz.mell.'!H41+'[1]1.4.sz.mell.'!H41</f>
        <v>0</v>
      </c>
      <c r="E41" s="27">
        <f>'1.2.sz.mell.'!I41+'[1]1.3.sz.mell.'!I41+'[1]1.4.sz.mell.'!I41</f>
        <v>0</v>
      </c>
      <c r="F41" s="27">
        <f>'1.2.sz.mell.'!J41+'[1]1.3.sz.mell.'!J41+'[1]1.4.sz.mell.'!J41</f>
        <v>0</v>
      </c>
      <c r="G41" s="27">
        <f>'1.2.sz.mell.'!K41+'[1]1.3.sz.mell.'!K41+'[1]1.4.sz.mell.'!K41</f>
        <v>0</v>
      </c>
    </row>
    <row r="42" spans="1:7" s="14" customFormat="1" ht="12" customHeight="1" x14ac:dyDescent="0.2">
      <c r="A42" s="19" t="s">
        <v>84</v>
      </c>
      <c r="B42" s="20" t="s">
        <v>85</v>
      </c>
      <c r="C42" s="27">
        <f>'1.2.sz.mell.'!C42+'[1]1.3.sz.mell.'!C42+'[1]1.4.sz.mell.'!C42</f>
        <v>0</v>
      </c>
      <c r="D42" s="27">
        <f>'1.2.sz.mell.'!H42+'[1]1.3.sz.mell.'!H42+'[1]1.4.sz.mell.'!H42</f>
        <v>0</v>
      </c>
      <c r="E42" s="27">
        <f>'1.2.sz.mell.'!I42+'[1]1.3.sz.mell.'!I42+'[1]1.4.sz.mell.'!I42</f>
        <v>0</v>
      </c>
      <c r="F42" s="27">
        <f>'1.2.sz.mell.'!J42+'[1]1.3.sz.mell.'!J42+'[1]1.4.sz.mell.'!J42</f>
        <v>0</v>
      </c>
      <c r="G42" s="27">
        <f>'1.2.sz.mell.'!K42+'[1]1.3.sz.mell.'!K42+'[1]1.4.sz.mell.'!K42</f>
        <v>0</v>
      </c>
    </row>
    <row r="43" spans="1:7" s="14" customFormat="1" ht="12" customHeight="1" thickBot="1" x14ac:dyDescent="0.25">
      <c r="A43" s="22" t="s">
        <v>86</v>
      </c>
      <c r="B43" s="23" t="s">
        <v>87</v>
      </c>
      <c r="C43" s="28">
        <f>'1.2.sz.mell.'!C43+'[1]1.3.sz.mell.'!C43+'[1]1.4.sz.mell.'!C43</f>
        <v>0</v>
      </c>
      <c r="D43" s="28">
        <f>'1.2.sz.mell.'!H43+'[1]1.3.sz.mell.'!H43+'[1]1.4.sz.mell.'!H43</f>
        <v>0</v>
      </c>
      <c r="E43" s="28">
        <f>'1.2.sz.mell.'!I43+'[1]1.3.sz.mell.'!I43+'[1]1.4.sz.mell.'!I43</f>
        <v>0</v>
      </c>
      <c r="F43" s="28">
        <f>'1.2.sz.mell.'!J43+'[1]1.3.sz.mell.'!J43+'[1]1.4.sz.mell.'!J43</f>
        <v>0</v>
      </c>
      <c r="G43" s="28">
        <f>'1.2.sz.mell.'!K43+'[1]1.3.sz.mell.'!K43+'[1]1.4.sz.mell.'!K43</f>
        <v>0</v>
      </c>
    </row>
    <row r="44" spans="1:7" s="14" customFormat="1" ht="12" customHeight="1" thickBot="1" x14ac:dyDescent="0.25">
      <c r="A44" s="11" t="s">
        <v>88</v>
      </c>
      <c r="B44" s="12" t="s">
        <v>89</v>
      </c>
      <c r="C44" s="13">
        <f>SUM(C45:C47)</f>
        <v>0</v>
      </c>
      <c r="D44" s="13">
        <f t="shared" ref="D44:G44" si="5">SUM(D45:D47)</f>
        <v>0</v>
      </c>
      <c r="E44" s="13">
        <f t="shared" si="5"/>
        <v>0</v>
      </c>
      <c r="F44" s="13">
        <f t="shared" si="5"/>
        <v>0</v>
      </c>
      <c r="G44" s="13">
        <f t="shared" si="5"/>
        <v>0</v>
      </c>
    </row>
    <row r="45" spans="1:7" s="14" customFormat="1" ht="12" customHeight="1" x14ac:dyDescent="0.2">
      <c r="A45" s="16" t="s">
        <v>90</v>
      </c>
      <c r="B45" s="17" t="s">
        <v>91</v>
      </c>
      <c r="C45" s="18">
        <f>'1.2.sz.mell.'!C45+'[1]1.3.sz.mell.'!C45+'[1]1.4.sz.mell.'!C45</f>
        <v>0</v>
      </c>
      <c r="D45" s="18">
        <f>'1.2.sz.mell.'!H45+'[1]1.3.sz.mell.'!H45+'[1]1.4.sz.mell.'!H45</f>
        <v>0</v>
      </c>
      <c r="E45" s="18">
        <f>'1.2.sz.mell.'!I45+'[1]1.3.sz.mell.'!I45+'[1]1.4.sz.mell.'!I45</f>
        <v>0</v>
      </c>
      <c r="F45" s="18">
        <f>'1.2.sz.mell.'!J45+'[1]1.3.sz.mell.'!J45+'[1]1.4.sz.mell.'!J45</f>
        <v>0</v>
      </c>
      <c r="G45" s="18">
        <f>'1.2.sz.mell.'!K45+'[1]1.3.sz.mell.'!K45+'[1]1.4.sz.mell.'!K45</f>
        <v>0</v>
      </c>
    </row>
    <row r="46" spans="1:7" s="14" customFormat="1" ht="12" customHeight="1" x14ac:dyDescent="0.2">
      <c r="A46" s="19" t="s">
        <v>92</v>
      </c>
      <c r="B46" s="20" t="s">
        <v>93</v>
      </c>
      <c r="C46" s="21">
        <f>'1.2.sz.mell.'!C46+'[1]1.3.sz.mell.'!C46+'[1]1.4.sz.mell.'!C46</f>
        <v>0</v>
      </c>
      <c r="D46" s="21">
        <f>'1.2.sz.mell.'!H46+'[1]1.3.sz.mell.'!H46+'[1]1.4.sz.mell.'!H46</f>
        <v>0</v>
      </c>
      <c r="E46" s="21">
        <f>'1.2.sz.mell.'!I46+'[1]1.3.sz.mell.'!I46+'[1]1.4.sz.mell.'!I46</f>
        <v>0</v>
      </c>
      <c r="F46" s="21">
        <f>'1.2.sz.mell.'!J46+'[1]1.3.sz.mell.'!J46+'[1]1.4.sz.mell.'!J46</f>
        <v>0</v>
      </c>
      <c r="G46" s="21">
        <f>'1.2.sz.mell.'!K46+'[1]1.3.sz.mell.'!K46+'[1]1.4.sz.mell.'!K46</f>
        <v>0</v>
      </c>
    </row>
    <row r="47" spans="1:7" s="14" customFormat="1" ht="12" customHeight="1" x14ac:dyDescent="0.2">
      <c r="A47" s="19" t="s">
        <v>94</v>
      </c>
      <c r="B47" s="20" t="s">
        <v>95</v>
      </c>
      <c r="C47" s="21">
        <f>'1.2.sz.mell.'!C47+'[1]1.3.sz.mell.'!C47+'[1]1.4.sz.mell.'!C47</f>
        <v>0</v>
      </c>
      <c r="D47" s="21">
        <f>'1.2.sz.mell.'!H47+'[1]1.3.sz.mell.'!H47+'[1]1.4.sz.mell.'!H47</f>
        <v>0</v>
      </c>
      <c r="E47" s="21">
        <f>'1.2.sz.mell.'!I47+'[1]1.3.sz.mell.'!I47+'[1]1.4.sz.mell.'!I47</f>
        <v>0</v>
      </c>
      <c r="F47" s="21">
        <f>'1.2.sz.mell.'!J47+'[1]1.3.sz.mell.'!J47+'[1]1.4.sz.mell.'!J47</f>
        <v>0</v>
      </c>
      <c r="G47" s="21">
        <f>'1.2.sz.mell.'!K47+'[1]1.3.sz.mell.'!K47+'[1]1.4.sz.mell.'!K47</f>
        <v>0</v>
      </c>
    </row>
    <row r="48" spans="1:7" s="14" customFormat="1" ht="12" customHeight="1" thickBot="1" x14ac:dyDescent="0.25">
      <c r="A48" s="22" t="s">
        <v>96</v>
      </c>
      <c r="B48" s="23" t="s">
        <v>97</v>
      </c>
      <c r="C48" s="24">
        <f>'1.2.sz.mell.'!C48+'[1]1.3.sz.mell.'!C48+'[1]1.4.sz.mell.'!C48</f>
        <v>0</v>
      </c>
      <c r="D48" s="24">
        <f>'1.2.sz.mell.'!H48+'[1]1.3.sz.mell.'!H48+'[1]1.4.sz.mell.'!H48</f>
        <v>0</v>
      </c>
      <c r="E48" s="24">
        <f>'1.2.sz.mell.'!I48+'[1]1.3.sz.mell.'!I48+'[1]1.4.sz.mell.'!I48</f>
        <v>0</v>
      </c>
      <c r="F48" s="24">
        <f>'1.2.sz.mell.'!J48+'[1]1.3.sz.mell.'!J48+'[1]1.4.sz.mell.'!J48</f>
        <v>0</v>
      </c>
      <c r="G48" s="24">
        <f>'1.2.sz.mell.'!K48+'[1]1.3.sz.mell.'!K48+'[1]1.4.sz.mell.'!K48</f>
        <v>0</v>
      </c>
    </row>
    <row r="49" spans="1:7" s="14" customFormat="1" ht="12" customHeight="1" thickBot="1" x14ac:dyDescent="0.25">
      <c r="A49" s="11" t="s">
        <v>98</v>
      </c>
      <c r="B49" s="15" t="s">
        <v>99</v>
      </c>
      <c r="C49" s="13">
        <f>SUM(C50:C52)</f>
        <v>0</v>
      </c>
      <c r="D49" s="13">
        <f t="shared" ref="D49:G49" si="6">SUM(D50:D52)</f>
        <v>0</v>
      </c>
      <c r="E49" s="13">
        <f t="shared" si="6"/>
        <v>0</v>
      </c>
      <c r="F49" s="13">
        <f t="shared" si="6"/>
        <v>0</v>
      </c>
      <c r="G49" s="13">
        <f t="shared" si="6"/>
        <v>0</v>
      </c>
    </row>
    <row r="50" spans="1:7" s="14" customFormat="1" ht="12" customHeight="1" x14ac:dyDescent="0.2">
      <c r="A50" s="16" t="s">
        <v>100</v>
      </c>
      <c r="B50" s="17" t="s">
        <v>101</v>
      </c>
      <c r="C50" s="27">
        <f>'1.2.sz.mell.'!C50+'[1]1.3.sz.mell.'!C50+'[1]1.4.sz.mell.'!C50</f>
        <v>0</v>
      </c>
      <c r="D50" s="27">
        <f>'1.2.sz.mell.'!H50+'[1]1.3.sz.mell.'!H50+'[1]1.4.sz.mell.'!H50</f>
        <v>0</v>
      </c>
      <c r="E50" s="27">
        <f>'1.2.sz.mell.'!I50+'[1]1.3.sz.mell.'!I50+'[1]1.4.sz.mell.'!I50</f>
        <v>0</v>
      </c>
      <c r="F50" s="27">
        <f>'1.2.sz.mell.'!J50+'[1]1.3.sz.mell.'!J50+'[1]1.4.sz.mell.'!J50</f>
        <v>0</v>
      </c>
      <c r="G50" s="27">
        <f>'1.2.sz.mell.'!K50+'[1]1.3.sz.mell.'!K50+'[1]1.4.sz.mell.'!K50</f>
        <v>0</v>
      </c>
    </row>
    <row r="51" spans="1:7" s="14" customFormat="1" ht="12" customHeight="1" x14ac:dyDescent="0.2">
      <c r="A51" s="19" t="s">
        <v>102</v>
      </c>
      <c r="B51" s="20" t="s">
        <v>103</v>
      </c>
      <c r="C51" s="27">
        <f>'1.2.sz.mell.'!C51+'[1]1.3.sz.mell.'!C51+'[1]1.4.sz.mell.'!C51</f>
        <v>0</v>
      </c>
      <c r="D51" s="27">
        <f>'1.2.sz.mell.'!H51+'[1]1.3.sz.mell.'!H51+'[1]1.4.sz.mell.'!H51</f>
        <v>0</v>
      </c>
      <c r="E51" s="27">
        <f>'1.2.sz.mell.'!I51+'[1]1.3.sz.mell.'!I51+'[1]1.4.sz.mell.'!I51</f>
        <v>0</v>
      </c>
      <c r="F51" s="27">
        <f>'1.2.sz.mell.'!J51+'[1]1.3.sz.mell.'!J51+'[1]1.4.sz.mell.'!J51</f>
        <v>0</v>
      </c>
      <c r="G51" s="27">
        <f>'1.2.sz.mell.'!K51+'[1]1.3.sz.mell.'!K51+'[1]1.4.sz.mell.'!K51</f>
        <v>0</v>
      </c>
    </row>
    <row r="52" spans="1:7" s="14" customFormat="1" ht="12" customHeight="1" x14ac:dyDescent="0.2">
      <c r="A52" s="19" t="s">
        <v>104</v>
      </c>
      <c r="B52" s="20" t="s">
        <v>105</v>
      </c>
      <c r="C52" s="27">
        <f>'1.2.sz.mell.'!C52+'[1]1.3.sz.mell.'!C52+'[1]1.4.sz.mell.'!C52</f>
        <v>0</v>
      </c>
      <c r="D52" s="27">
        <f>'1.2.sz.mell.'!H52+'[1]1.3.sz.mell.'!H52+'[1]1.4.sz.mell.'!H52</f>
        <v>0</v>
      </c>
      <c r="E52" s="27">
        <f>'1.2.sz.mell.'!I52+'[1]1.3.sz.mell.'!I52+'[1]1.4.sz.mell.'!I52</f>
        <v>0</v>
      </c>
      <c r="F52" s="27">
        <f>'1.2.sz.mell.'!J52+'[1]1.3.sz.mell.'!J52+'[1]1.4.sz.mell.'!J52</f>
        <v>0</v>
      </c>
      <c r="G52" s="27">
        <f>'1.2.sz.mell.'!K52+'[1]1.3.sz.mell.'!K52+'[1]1.4.sz.mell.'!K52</f>
        <v>0</v>
      </c>
    </row>
    <row r="53" spans="1:7" s="14" customFormat="1" ht="12" customHeight="1" thickBot="1" x14ac:dyDescent="0.25">
      <c r="A53" s="22" t="s">
        <v>106</v>
      </c>
      <c r="B53" s="23" t="s">
        <v>107</v>
      </c>
      <c r="C53" s="27">
        <f>'1.2.sz.mell.'!C53+'[1]1.3.sz.mell.'!C53+'[1]1.4.sz.mell.'!C53</f>
        <v>0</v>
      </c>
      <c r="D53" s="27">
        <f>'1.2.sz.mell.'!H53+'[1]1.3.sz.mell.'!H53+'[1]1.4.sz.mell.'!H53</f>
        <v>0</v>
      </c>
      <c r="E53" s="27">
        <f>'1.2.sz.mell.'!I53+'[1]1.3.sz.mell.'!I53+'[1]1.4.sz.mell.'!I53</f>
        <v>0</v>
      </c>
      <c r="F53" s="27">
        <f>'1.2.sz.mell.'!J53+'[1]1.3.sz.mell.'!J53+'[1]1.4.sz.mell.'!J53</f>
        <v>0</v>
      </c>
      <c r="G53" s="27">
        <f>'1.2.sz.mell.'!K53+'[1]1.3.sz.mell.'!K53+'[1]1.4.sz.mell.'!K53</f>
        <v>0</v>
      </c>
    </row>
    <row r="54" spans="1:7" s="14" customFormat="1" ht="12" customHeight="1" thickBot="1" x14ac:dyDescent="0.25">
      <c r="A54" s="11" t="s">
        <v>108</v>
      </c>
      <c r="B54" s="12" t="s">
        <v>109</v>
      </c>
      <c r="C54" s="25">
        <f>+C5+C6+C13+C20+C27+C38+C44+C49</f>
        <v>270026781</v>
      </c>
      <c r="D54" s="25" t="e">
        <f>+D5+D6+D13+D20+D27+D38+D44+D49</f>
        <v>#REF!</v>
      </c>
      <c r="E54" s="25" t="e">
        <f>+E5+E6+E13+E20+E27+E38+E44+E49</f>
        <v>#REF!</v>
      </c>
      <c r="F54" s="25" t="e">
        <f>+F5+F6+F13+F20+F27+F38+F44+F49</f>
        <v>#REF!</v>
      </c>
      <c r="G54" s="25" t="e">
        <f>+G5+G6+G13+G20+G27+G38+G44+G49</f>
        <v>#REF!</v>
      </c>
    </row>
    <row r="55" spans="1:7" s="14" customFormat="1" ht="12" customHeight="1" thickBot="1" x14ac:dyDescent="0.25">
      <c r="A55" s="30" t="s">
        <v>110</v>
      </c>
      <c r="B55" s="15" t="s">
        <v>111</v>
      </c>
      <c r="C55" s="13">
        <f>SUM(C56:C58)</f>
        <v>0</v>
      </c>
      <c r="D55" s="13">
        <f t="shared" ref="D55:G55" si="7">SUM(D56:D58)</f>
        <v>0</v>
      </c>
      <c r="E55" s="13">
        <f t="shared" si="7"/>
        <v>0</v>
      </c>
      <c r="F55" s="13">
        <f t="shared" si="7"/>
        <v>0</v>
      </c>
      <c r="G55" s="13">
        <f t="shared" si="7"/>
        <v>0</v>
      </c>
    </row>
    <row r="56" spans="1:7" s="14" customFormat="1" ht="12" customHeight="1" x14ac:dyDescent="0.2">
      <c r="A56" s="16" t="s">
        <v>112</v>
      </c>
      <c r="B56" s="17" t="s">
        <v>113</v>
      </c>
      <c r="C56" s="27">
        <f>'1.2.sz.mell.'!C56+'[1]1.3.sz.mell.'!C56+'[1]1.4.sz.mell.'!C56</f>
        <v>0</v>
      </c>
      <c r="D56" s="27">
        <f>'1.2.sz.mell.'!H56+'[1]1.3.sz.mell.'!H56+'[1]1.4.sz.mell.'!H56</f>
        <v>0</v>
      </c>
      <c r="E56" s="27">
        <f>'1.2.sz.mell.'!I56+'[1]1.3.sz.mell.'!I56+'[1]1.4.sz.mell.'!I56</f>
        <v>0</v>
      </c>
      <c r="F56" s="27">
        <f>'1.2.sz.mell.'!J56+'[1]1.3.sz.mell.'!J56+'[1]1.4.sz.mell.'!J56</f>
        <v>0</v>
      </c>
      <c r="G56" s="27">
        <f>'1.2.sz.mell.'!K56+'[1]1.3.sz.mell.'!K56+'[1]1.4.sz.mell.'!K56</f>
        <v>0</v>
      </c>
    </row>
    <row r="57" spans="1:7" s="14" customFormat="1" ht="12" customHeight="1" x14ac:dyDescent="0.2">
      <c r="A57" s="19" t="s">
        <v>114</v>
      </c>
      <c r="B57" s="20" t="s">
        <v>115</v>
      </c>
      <c r="C57" s="27">
        <f>'1.2.sz.mell.'!C57+'[1]1.3.sz.mell.'!C57+'[1]1.4.sz.mell.'!C57</f>
        <v>0</v>
      </c>
      <c r="D57" s="27">
        <f>'1.2.sz.mell.'!H57+'[1]1.3.sz.mell.'!H57+'[1]1.4.sz.mell.'!H57</f>
        <v>0</v>
      </c>
      <c r="E57" s="27">
        <f>'1.2.sz.mell.'!I57+'[1]1.3.sz.mell.'!I57+'[1]1.4.sz.mell.'!I57</f>
        <v>0</v>
      </c>
      <c r="F57" s="27">
        <f>'1.2.sz.mell.'!J57+'[1]1.3.sz.mell.'!J57+'[1]1.4.sz.mell.'!J57</f>
        <v>0</v>
      </c>
      <c r="G57" s="27">
        <f>'1.2.sz.mell.'!K57+'[1]1.3.sz.mell.'!K57+'[1]1.4.sz.mell.'!K57</f>
        <v>0</v>
      </c>
    </row>
    <row r="58" spans="1:7" s="14" customFormat="1" ht="12" customHeight="1" thickBot="1" x14ac:dyDescent="0.25">
      <c r="A58" s="22" t="s">
        <v>116</v>
      </c>
      <c r="B58" s="31" t="s">
        <v>117</v>
      </c>
      <c r="C58" s="27">
        <f>'1.2.sz.mell.'!C58+'[1]1.3.sz.mell.'!C58+'[1]1.4.sz.mell.'!C58</f>
        <v>0</v>
      </c>
      <c r="D58" s="27">
        <f>'1.2.sz.mell.'!H58+'[1]1.3.sz.mell.'!H58+'[1]1.4.sz.mell.'!H58</f>
        <v>0</v>
      </c>
      <c r="E58" s="27">
        <f>'1.2.sz.mell.'!I58+'[1]1.3.sz.mell.'!I58+'[1]1.4.sz.mell.'!I58</f>
        <v>0</v>
      </c>
      <c r="F58" s="27">
        <f>'1.2.sz.mell.'!J58+'[1]1.3.sz.mell.'!J58+'[1]1.4.sz.mell.'!J58</f>
        <v>0</v>
      </c>
      <c r="G58" s="27">
        <f>'1.2.sz.mell.'!K58+'[1]1.3.sz.mell.'!K58+'[1]1.4.sz.mell.'!K58</f>
        <v>0</v>
      </c>
    </row>
    <row r="59" spans="1:7" s="14" customFormat="1" ht="12" customHeight="1" thickBot="1" x14ac:dyDescent="0.25">
      <c r="A59" s="30" t="s">
        <v>118</v>
      </c>
      <c r="B59" s="15" t="s">
        <v>119</v>
      </c>
      <c r="C59" s="13">
        <f>SUM(C60:C63)</f>
        <v>0</v>
      </c>
      <c r="D59" s="13">
        <f t="shared" ref="D59:G59" si="8">SUM(D60:D63)</f>
        <v>0</v>
      </c>
      <c r="E59" s="13">
        <f t="shared" si="8"/>
        <v>0</v>
      </c>
      <c r="F59" s="13">
        <f t="shared" si="8"/>
        <v>0</v>
      </c>
      <c r="G59" s="13">
        <f t="shared" si="8"/>
        <v>0</v>
      </c>
    </row>
    <row r="60" spans="1:7" s="14" customFormat="1" ht="12" customHeight="1" x14ac:dyDescent="0.2">
      <c r="A60" s="16" t="s">
        <v>120</v>
      </c>
      <c r="B60" s="17" t="s">
        <v>121</v>
      </c>
      <c r="C60" s="27">
        <f>'1.2.sz.mell.'!C60+'[1]1.3.sz.mell.'!C60+'[1]1.4.sz.mell.'!C60</f>
        <v>0</v>
      </c>
      <c r="D60" s="27">
        <f>'1.2.sz.mell.'!H60+'[1]1.3.sz.mell.'!H60+'[1]1.4.sz.mell.'!H60</f>
        <v>0</v>
      </c>
      <c r="E60" s="27">
        <f>'1.2.sz.mell.'!I60+'[1]1.3.sz.mell.'!I60+'[1]1.4.sz.mell.'!I60</f>
        <v>0</v>
      </c>
      <c r="F60" s="27">
        <f>'1.2.sz.mell.'!J60+'[1]1.3.sz.mell.'!J60+'[1]1.4.sz.mell.'!J60</f>
        <v>0</v>
      </c>
      <c r="G60" s="27">
        <f>'1.2.sz.mell.'!K60+'[1]1.3.sz.mell.'!K60+'[1]1.4.sz.mell.'!K60</f>
        <v>0</v>
      </c>
    </row>
    <row r="61" spans="1:7" s="14" customFormat="1" ht="12" customHeight="1" x14ac:dyDescent="0.2">
      <c r="A61" s="19" t="s">
        <v>122</v>
      </c>
      <c r="B61" s="20" t="s">
        <v>123</v>
      </c>
      <c r="C61" s="27">
        <f>'1.2.sz.mell.'!C61+'[1]1.3.sz.mell.'!C61+'[1]1.4.sz.mell.'!C61</f>
        <v>0</v>
      </c>
      <c r="D61" s="27">
        <f>'1.2.sz.mell.'!H61+'[1]1.3.sz.mell.'!H61+'[1]1.4.sz.mell.'!H61</f>
        <v>0</v>
      </c>
      <c r="E61" s="27">
        <f>'1.2.sz.mell.'!I61+'[1]1.3.sz.mell.'!I61+'[1]1.4.sz.mell.'!I61</f>
        <v>0</v>
      </c>
      <c r="F61" s="27">
        <f>'1.2.sz.mell.'!J61+'[1]1.3.sz.mell.'!J61+'[1]1.4.sz.mell.'!J61</f>
        <v>0</v>
      </c>
      <c r="G61" s="27">
        <f>'1.2.sz.mell.'!K61+'[1]1.3.sz.mell.'!K61+'[1]1.4.sz.mell.'!K61</f>
        <v>0</v>
      </c>
    </row>
    <row r="62" spans="1:7" s="14" customFormat="1" ht="12" customHeight="1" x14ac:dyDescent="0.2">
      <c r="A62" s="19" t="s">
        <v>124</v>
      </c>
      <c r="B62" s="20" t="s">
        <v>125</v>
      </c>
      <c r="C62" s="27">
        <f>'1.2.sz.mell.'!C62+'[1]1.3.sz.mell.'!C62+'[1]1.4.sz.mell.'!C62</f>
        <v>0</v>
      </c>
      <c r="D62" s="27">
        <f>'1.2.sz.mell.'!H62+'[1]1.3.sz.mell.'!H62+'[1]1.4.sz.mell.'!H62</f>
        <v>0</v>
      </c>
      <c r="E62" s="27">
        <f>'1.2.sz.mell.'!I62+'[1]1.3.sz.mell.'!I62+'[1]1.4.sz.mell.'!I62</f>
        <v>0</v>
      </c>
      <c r="F62" s="27">
        <f>'1.2.sz.mell.'!J62+'[1]1.3.sz.mell.'!J62+'[1]1.4.sz.mell.'!J62</f>
        <v>0</v>
      </c>
      <c r="G62" s="27">
        <f>'1.2.sz.mell.'!K62+'[1]1.3.sz.mell.'!K62+'[1]1.4.sz.mell.'!K62</f>
        <v>0</v>
      </c>
    </row>
    <row r="63" spans="1:7" s="14" customFormat="1" ht="12" customHeight="1" thickBot="1" x14ac:dyDescent="0.25">
      <c r="A63" s="22" t="s">
        <v>126</v>
      </c>
      <c r="B63" s="23" t="s">
        <v>127</v>
      </c>
      <c r="C63" s="27">
        <f>'1.2.sz.mell.'!C63+'[1]1.3.sz.mell.'!C63+'[1]1.4.sz.mell.'!C63</f>
        <v>0</v>
      </c>
      <c r="D63" s="27">
        <f>'1.2.sz.mell.'!H63+'[1]1.3.sz.mell.'!H63+'[1]1.4.sz.mell.'!H63</f>
        <v>0</v>
      </c>
      <c r="E63" s="27">
        <f>'1.2.sz.mell.'!I63+'[1]1.3.sz.mell.'!I63+'[1]1.4.sz.mell.'!I63</f>
        <v>0</v>
      </c>
      <c r="F63" s="27">
        <f>'1.2.sz.mell.'!J63+'[1]1.3.sz.mell.'!J63+'[1]1.4.sz.mell.'!J63</f>
        <v>0</v>
      </c>
      <c r="G63" s="27">
        <f>'1.2.sz.mell.'!K63+'[1]1.3.sz.mell.'!K63+'[1]1.4.sz.mell.'!K63</f>
        <v>0</v>
      </c>
    </row>
    <row r="64" spans="1:7" s="14" customFormat="1" ht="12" customHeight="1" thickBot="1" x14ac:dyDescent="0.25">
      <c r="A64" s="30" t="s">
        <v>128</v>
      </c>
      <c r="B64" s="15" t="s">
        <v>129</v>
      </c>
      <c r="C64" s="13">
        <f>SUM(C65:C66)</f>
        <v>19638446</v>
      </c>
      <c r="D64" s="13">
        <f t="shared" ref="D64:G64" si="9">SUM(D65:D66)</f>
        <v>0</v>
      </c>
      <c r="E64" s="13">
        <f t="shared" si="9"/>
        <v>0</v>
      </c>
      <c r="F64" s="13">
        <f t="shared" si="9"/>
        <v>0</v>
      </c>
      <c r="G64" s="13">
        <f t="shared" si="9"/>
        <v>0</v>
      </c>
    </row>
    <row r="65" spans="1:7" s="14" customFormat="1" ht="12" customHeight="1" x14ac:dyDescent="0.2">
      <c r="A65" s="16" t="s">
        <v>130</v>
      </c>
      <c r="B65" s="17" t="s">
        <v>131</v>
      </c>
      <c r="C65" s="27">
        <f>'1.2.sz.mell.'!C65+'[1]1.3.sz.mell.'!C65+'[1]1.4.sz.mell.'!C65</f>
        <v>19638446</v>
      </c>
      <c r="D65" s="27">
        <f>'1.2.sz.mell.'!H65+'[1]1.3.sz.mell.'!H65+'[1]1.4.sz.mell.'!H65</f>
        <v>0</v>
      </c>
      <c r="E65" s="27">
        <f>'1.2.sz.mell.'!I65+'[1]1.3.sz.mell.'!I65+'[1]1.4.sz.mell.'!I65</f>
        <v>0</v>
      </c>
      <c r="F65" s="27">
        <f>'1.2.sz.mell.'!J65+'[1]1.3.sz.mell.'!J65+'[1]1.4.sz.mell.'!J65</f>
        <v>0</v>
      </c>
      <c r="G65" s="27">
        <f>'1.2.sz.mell.'!K65+'[1]1.3.sz.mell.'!K65+'[1]1.4.sz.mell.'!K65</f>
        <v>0</v>
      </c>
    </row>
    <row r="66" spans="1:7" s="14" customFormat="1" ht="12" customHeight="1" thickBot="1" x14ac:dyDescent="0.25">
      <c r="A66" s="22" t="s">
        <v>132</v>
      </c>
      <c r="B66" s="23" t="s">
        <v>133</v>
      </c>
      <c r="C66" s="27">
        <f>'1.2.sz.mell.'!C66+'[1]1.3.sz.mell.'!C66+'[1]1.4.sz.mell.'!C66</f>
        <v>0</v>
      </c>
      <c r="D66" s="27">
        <f>'1.2.sz.mell.'!H66+'[1]1.3.sz.mell.'!H66+'[1]1.4.sz.mell.'!H66</f>
        <v>0</v>
      </c>
      <c r="E66" s="27">
        <f>'1.2.sz.mell.'!I66+'[1]1.3.sz.mell.'!I66+'[1]1.4.sz.mell.'!I66</f>
        <v>0</v>
      </c>
      <c r="F66" s="27">
        <f>'1.2.sz.mell.'!J66+'[1]1.3.sz.mell.'!J66+'[1]1.4.sz.mell.'!J66</f>
        <v>0</v>
      </c>
      <c r="G66" s="27">
        <f>'1.2.sz.mell.'!K66+'[1]1.3.sz.mell.'!K66+'[1]1.4.sz.mell.'!K66</f>
        <v>0</v>
      </c>
    </row>
    <row r="67" spans="1:7" s="14" customFormat="1" ht="12" customHeight="1" thickBot="1" x14ac:dyDescent="0.25">
      <c r="A67" s="30" t="s">
        <v>134</v>
      </c>
      <c r="B67" s="15" t="s">
        <v>135</v>
      </c>
      <c r="C67" s="13">
        <f>SUM(C68:C70)</f>
        <v>0</v>
      </c>
      <c r="D67" s="13">
        <f t="shared" ref="D67:G67" si="10">SUM(D68:D70)</f>
        <v>0</v>
      </c>
      <c r="E67" s="13">
        <f t="shared" si="10"/>
        <v>0</v>
      </c>
      <c r="F67" s="13">
        <f t="shared" si="10"/>
        <v>0</v>
      </c>
      <c r="G67" s="13">
        <f t="shared" si="10"/>
        <v>0</v>
      </c>
    </row>
    <row r="68" spans="1:7" s="14" customFormat="1" ht="12" hidden="1" customHeight="1" x14ac:dyDescent="0.2">
      <c r="A68" s="16" t="s">
        <v>136</v>
      </c>
      <c r="B68" s="17" t="s">
        <v>137</v>
      </c>
      <c r="C68" s="27">
        <f>'1.2.sz.mell.'!C68+'[1]1.3.sz.mell.'!C68+'[1]1.4.sz.mell.'!C68</f>
        <v>0</v>
      </c>
      <c r="D68" s="27">
        <f>'1.2.sz.mell.'!H68+'[1]1.3.sz.mell.'!H68+'[1]1.4.sz.mell.'!H68</f>
        <v>0</v>
      </c>
      <c r="E68" s="27">
        <f>'1.2.sz.mell.'!I68+'[1]1.3.sz.mell.'!I68+'[1]1.4.sz.mell.'!I68</f>
        <v>0</v>
      </c>
      <c r="F68" s="27">
        <f>'1.2.sz.mell.'!J68+'[1]1.3.sz.mell.'!J68+'[1]1.4.sz.mell.'!J68</f>
        <v>0</v>
      </c>
      <c r="G68" s="27">
        <f>'1.2.sz.mell.'!K68+'[1]1.3.sz.mell.'!K68+'[1]1.4.sz.mell.'!K68</f>
        <v>0</v>
      </c>
    </row>
    <row r="69" spans="1:7" s="14" customFormat="1" ht="12" hidden="1" customHeight="1" x14ac:dyDescent="0.2">
      <c r="A69" s="19" t="s">
        <v>138</v>
      </c>
      <c r="B69" s="20" t="s">
        <v>139</v>
      </c>
      <c r="C69" s="27">
        <f>'1.2.sz.mell.'!C69+'[1]1.3.sz.mell.'!C69+'[1]1.4.sz.mell.'!C69</f>
        <v>0</v>
      </c>
      <c r="D69" s="27">
        <f>'1.2.sz.mell.'!H69+'[1]1.3.sz.mell.'!H69+'[1]1.4.sz.mell.'!H69</f>
        <v>0</v>
      </c>
      <c r="E69" s="27">
        <f>'1.2.sz.mell.'!I69+'[1]1.3.sz.mell.'!I69+'[1]1.4.sz.mell.'!I69</f>
        <v>0</v>
      </c>
      <c r="F69" s="27">
        <f>'1.2.sz.mell.'!J69+'[1]1.3.sz.mell.'!J69+'[1]1.4.sz.mell.'!J69</f>
        <v>0</v>
      </c>
      <c r="G69" s="27">
        <f>'1.2.sz.mell.'!K69+'[1]1.3.sz.mell.'!K69+'[1]1.4.sz.mell.'!K69</f>
        <v>0</v>
      </c>
    </row>
    <row r="70" spans="1:7" s="14" customFormat="1" ht="12" hidden="1" customHeight="1" thickBot="1" x14ac:dyDescent="0.25">
      <c r="A70" s="22" t="s">
        <v>140</v>
      </c>
      <c r="B70" s="23" t="s">
        <v>141</v>
      </c>
      <c r="C70" s="27">
        <f>'1.2.sz.mell.'!C70+'[1]1.3.sz.mell.'!C70+'[1]1.4.sz.mell.'!C70</f>
        <v>0</v>
      </c>
      <c r="D70" s="27">
        <f>'1.2.sz.mell.'!H70+'[1]1.3.sz.mell.'!H70+'[1]1.4.sz.mell.'!H70</f>
        <v>0</v>
      </c>
      <c r="E70" s="27">
        <f>'1.2.sz.mell.'!I70+'[1]1.3.sz.mell.'!I70+'[1]1.4.sz.mell.'!I70</f>
        <v>0</v>
      </c>
      <c r="F70" s="27">
        <f>'1.2.sz.mell.'!J70+'[1]1.3.sz.mell.'!J70+'[1]1.4.sz.mell.'!J70</f>
        <v>0</v>
      </c>
      <c r="G70" s="27">
        <f>'1.2.sz.mell.'!K70+'[1]1.3.sz.mell.'!K70+'[1]1.4.sz.mell.'!K70</f>
        <v>0</v>
      </c>
    </row>
    <row r="71" spans="1:7" s="14" customFormat="1" ht="12" customHeight="1" thickBot="1" x14ac:dyDescent="0.25">
      <c r="A71" s="30" t="s">
        <v>142</v>
      </c>
      <c r="B71" s="15" t="s">
        <v>143</v>
      </c>
      <c r="C71" s="13">
        <f>SUM(C72:C75)</f>
        <v>0</v>
      </c>
      <c r="D71" s="13">
        <f t="shared" ref="D71:G71" si="11">SUM(D72:D75)</f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</row>
    <row r="72" spans="1:7" s="14" customFormat="1" ht="12" hidden="1" customHeight="1" x14ac:dyDescent="0.2">
      <c r="A72" s="32" t="s">
        <v>144</v>
      </c>
      <c r="B72" s="17" t="s">
        <v>145</v>
      </c>
      <c r="C72" s="27">
        <f>'1.2.sz.mell.'!C72+'[1]1.3.sz.mell.'!C72+'[1]1.4.sz.mell.'!C72</f>
        <v>0</v>
      </c>
      <c r="D72" s="27">
        <f>'1.2.sz.mell.'!H72+'[1]1.3.sz.mell.'!H72+'[1]1.4.sz.mell.'!H72</f>
        <v>0</v>
      </c>
      <c r="E72" s="27">
        <f>'1.2.sz.mell.'!I72+'[1]1.3.sz.mell.'!I72+'[1]1.4.sz.mell.'!I72</f>
        <v>0</v>
      </c>
      <c r="F72" s="27">
        <f>'1.2.sz.mell.'!J72+'[1]1.3.sz.mell.'!J72+'[1]1.4.sz.mell.'!J72</f>
        <v>0</v>
      </c>
      <c r="G72" s="27">
        <f>'1.2.sz.mell.'!K72+'[1]1.3.sz.mell.'!K72+'[1]1.4.sz.mell.'!K72</f>
        <v>0</v>
      </c>
    </row>
    <row r="73" spans="1:7" s="14" customFormat="1" ht="12" hidden="1" customHeight="1" x14ac:dyDescent="0.2">
      <c r="A73" s="33" t="s">
        <v>146</v>
      </c>
      <c r="B73" s="20" t="s">
        <v>147</v>
      </c>
      <c r="C73" s="27">
        <f>'1.2.sz.mell.'!C73+'[1]1.3.sz.mell.'!C73+'[1]1.4.sz.mell.'!C73</f>
        <v>0</v>
      </c>
      <c r="D73" s="27">
        <f>'1.2.sz.mell.'!H73+'[1]1.3.sz.mell.'!H73+'[1]1.4.sz.mell.'!H73</f>
        <v>0</v>
      </c>
      <c r="E73" s="27">
        <f>'1.2.sz.mell.'!I73+'[1]1.3.sz.mell.'!I73+'[1]1.4.sz.mell.'!I73</f>
        <v>0</v>
      </c>
      <c r="F73" s="27">
        <f>'1.2.sz.mell.'!J73+'[1]1.3.sz.mell.'!J73+'[1]1.4.sz.mell.'!J73</f>
        <v>0</v>
      </c>
      <c r="G73" s="27">
        <f>'1.2.sz.mell.'!K73+'[1]1.3.sz.mell.'!K73+'[1]1.4.sz.mell.'!K73</f>
        <v>0</v>
      </c>
    </row>
    <row r="74" spans="1:7" s="14" customFormat="1" ht="12" hidden="1" customHeight="1" x14ac:dyDescent="0.2">
      <c r="A74" s="33" t="s">
        <v>148</v>
      </c>
      <c r="B74" s="20" t="s">
        <v>149</v>
      </c>
      <c r="C74" s="27">
        <f>'1.2.sz.mell.'!C74+'[1]1.3.sz.mell.'!C74+'[1]1.4.sz.mell.'!C74</f>
        <v>0</v>
      </c>
      <c r="D74" s="27">
        <f>'1.2.sz.mell.'!H74+'[1]1.3.sz.mell.'!H74+'[1]1.4.sz.mell.'!H74</f>
        <v>0</v>
      </c>
      <c r="E74" s="27">
        <f>'1.2.sz.mell.'!I74+'[1]1.3.sz.mell.'!I74+'[1]1.4.sz.mell.'!I74</f>
        <v>0</v>
      </c>
      <c r="F74" s="27">
        <f>'1.2.sz.mell.'!J74+'[1]1.3.sz.mell.'!J74+'[1]1.4.sz.mell.'!J74</f>
        <v>0</v>
      </c>
      <c r="G74" s="27">
        <f>'1.2.sz.mell.'!K74+'[1]1.3.sz.mell.'!K74+'[1]1.4.sz.mell.'!K74</f>
        <v>0</v>
      </c>
    </row>
    <row r="75" spans="1:7" s="14" customFormat="1" ht="12" hidden="1" customHeight="1" thickBot="1" x14ac:dyDescent="0.25">
      <c r="A75" s="34" t="s">
        <v>150</v>
      </c>
      <c r="B75" s="23" t="s">
        <v>151</v>
      </c>
      <c r="C75" s="27">
        <f>'1.2.sz.mell.'!C75+'[1]1.3.sz.mell.'!C75+'[1]1.4.sz.mell.'!C75</f>
        <v>0</v>
      </c>
      <c r="D75" s="27">
        <f>'1.2.sz.mell.'!H75+'[1]1.3.sz.mell.'!H75+'[1]1.4.sz.mell.'!H75</f>
        <v>0</v>
      </c>
      <c r="E75" s="27">
        <f>'1.2.sz.mell.'!I75+'[1]1.3.sz.mell.'!I75+'[1]1.4.sz.mell.'!I75</f>
        <v>0</v>
      </c>
      <c r="F75" s="27">
        <f>'1.2.sz.mell.'!J75+'[1]1.3.sz.mell.'!J75+'[1]1.4.sz.mell.'!J75</f>
        <v>0</v>
      </c>
      <c r="G75" s="27">
        <f>'1.2.sz.mell.'!K75+'[1]1.3.sz.mell.'!K75+'[1]1.4.sz.mell.'!K75</f>
        <v>0</v>
      </c>
    </row>
    <row r="76" spans="1:7" s="14" customFormat="1" ht="13.5" customHeight="1" thickBot="1" x14ac:dyDescent="0.25">
      <c r="A76" s="30" t="s">
        <v>152</v>
      </c>
      <c r="B76" s="15" t="s">
        <v>153</v>
      </c>
      <c r="C76" s="35"/>
      <c r="D76" s="35"/>
      <c r="E76" s="35"/>
      <c r="F76" s="35"/>
      <c r="G76" s="35"/>
    </row>
    <row r="77" spans="1:7" s="14" customFormat="1" ht="15.75" customHeight="1" thickBot="1" x14ac:dyDescent="0.25">
      <c r="A77" s="30" t="s">
        <v>154</v>
      </c>
      <c r="B77" s="36" t="s">
        <v>155</v>
      </c>
      <c r="C77" s="25">
        <f>+C55+C59+C64+C67+C71+C76</f>
        <v>19638446</v>
      </c>
      <c r="D77" s="25">
        <f t="shared" ref="D77:G77" si="12">+D55+D59+D64+D67+D71+D76</f>
        <v>0</v>
      </c>
      <c r="E77" s="25">
        <f t="shared" si="12"/>
        <v>0</v>
      </c>
      <c r="F77" s="25">
        <f t="shared" si="12"/>
        <v>0</v>
      </c>
      <c r="G77" s="25">
        <f t="shared" si="12"/>
        <v>0</v>
      </c>
    </row>
    <row r="78" spans="1:7" s="14" customFormat="1" ht="16.5" customHeight="1" thickBot="1" x14ac:dyDescent="0.25">
      <c r="A78" s="37" t="s">
        <v>156</v>
      </c>
      <c r="B78" s="38" t="s">
        <v>157</v>
      </c>
      <c r="C78" s="25">
        <f>+C54+C77</f>
        <v>289665227</v>
      </c>
      <c r="D78" s="25" t="e">
        <f t="shared" ref="D78:G78" si="13">+D54+D77</f>
        <v>#REF!</v>
      </c>
      <c r="E78" s="25" t="e">
        <f t="shared" si="13"/>
        <v>#REF!</v>
      </c>
      <c r="F78" s="25" t="e">
        <f t="shared" si="13"/>
        <v>#REF!</v>
      </c>
      <c r="G78" s="25" t="e">
        <f t="shared" si="13"/>
        <v>#REF!</v>
      </c>
    </row>
    <row r="79" spans="1:7" s="14" customFormat="1" ht="16.5" customHeight="1" x14ac:dyDescent="0.2">
      <c r="A79" s="39"/>
      <c r="B79" s="39"/>
      <c r="C79" s="40"/>
      <c r="D79" s="40"/>
      <c r="E79" s="40"/>
      <c r="F79" s="40"/>
      <c r="G79" s="40"/>
    </row>
    <row r="80" spans="1:7" ht="16.5" customHeight="1" x14ac:dyDescent="0.25">
      <c r="A80" s="146" t="s">
        <v>158</v>
      </c>
      <c r="B80" s="146"/>
      <c r="C80" s="146"/>
      <c r="D80" s="1"/>
      <c r="E80" s="1"/>
      <c r="F80" s="1"/>
      <c r="G80" s="1"/>
    </row>
    <row r="81" spans="1:7" s="42" customFormat="1" ht="16.5" customHeight="1" thickBot="1" x14ac:dyDescent="0.3">
      <c r="A81" s="147" t="s">
        <v>159</v>
      </c>
      <c r="B81" s="147"/>
      <c r="C81" s="3" t="s">
        <v>2</v>
      </c>
      <c r="D81" s="41" t="s">
        <v>3</v>
      </c>
      <c r="E81" s="41" t="s">
        <v>3</v>
      </c>
      <c r="F81" s="41" t="s">
        <v>3</v>
      </c>
      <c r="G81" s="41" t="s">
        <v>3</v>
      </c>
    </row>
    <row r="82" spans="1:7" ht="38.1" customHeight="1" thickBot="1" x14ac:dyDescent="0.3">
      <c r="A82" s="4" t="s">
        <v>4</v>
      </c>
      <c r="B82" s="5" t="s">
        <v>160</v>
      </c>
      <c r="C82" s="6" t="s">
        <v>6</v>
      </c>
      <c r="D82" s="6" t="s">
        <v>7</v>
      </c>
      <c r="E82" s="6" t="s">
        <v>8</v>
      </c>
      <c r="F82" s="6" t="s">
        <v>9</v>
      </c>
      <c r="G82" s="6" t="s">
        <v>8</v>
      </c>
    </row>
    <row r="83" spans="1:7" s="10" customFormat="1" ht="12" customHeight="1" thickBot="1" x14ac:dyDescent="0.25">
      <c r="A83" s="43">
        <v>1</v>
      </c>
      <c r="B83" s="44">
        <v>2</v>
      </c>
      <c r="C83" s="45">
        <v>3</v>
      </c>
      <c r="D83" s="45">
        <v>3</v>
      </c>
      <c r="E83" s="45">
        <v>3</v>
      </c>
      <c r="F83" s="45">
        <v>3</v>
      </c>
      <c r="G83" s="45">
        <v>3</v>
      </c>
    </row>
    <row r="84" spans="1:7" ht="12" customHeight="1" thickBot="1" x14ac:dyDescent="0.3">
      <c r="A84" s="46" t="s">
        <v>10</v>
      </c>
      <c r="B84" s="47" t="s">
        <v>161</v>
      </c>
      <c r="C84" s="48">
        <f>SUM(C85:C89)</f>
        <v>279090984</v>
      </c>
      <c r="D84" s="48">
        <f t="shared" ref="D84:G84" si="14">SUM(D85:D89)</f>
        <v>0</v>
      </c>
      <c r="E84" s="48">
        <f t="shared" si="14"/>
        <v>0</v>
      </c>
      <c r="F84" s="48">
        <f t="shared" si="14"/>
        <v>0</v>
      </c>
      <c r="G84" s="48">
        <f t="shared" si="14"/>
        <v>0</v>
      </c>
    </row>
    <row r="85" spans="1:7" ht="12" customHeight="1" x14ac:dyDescent="0.25">
      <c r="A85" s="49" t="s">
        <v>162</v>
      </c>
      <c r="B85" s="50" t="s">
        <v>163</v>
      </c>
      <c r="C85" s="51">
        <f>'1.2.sz.mell.'!C85+'[1]1.3.sz.mell.'!C85+'[1]1.4.sz.mell.'!C85</f>
        <v>168705000</v>
      </c>
      <c r="D85" s="51">
        <f>'1.2.sz.mell.'!H85+'[1]1.3.sz.mell.'!H85+'[1]1.4.sz.mell.'!H85</f>
        <v>0</v>
      </c>
      <c r="E85" s="51">
        <f>'1.2.sz.mell.'!I85+'[1]1.3.sz.mell.'!I85+'[1]1.4.sz.mell.'!I85</f>
        <v>0</v>
      </c>
      <c r="F85" s="51">
        <f>'1.2.sz.mell.'!J85+'[1]1.3.sz.mell.'!J85+'[1]1.4.sz.mell.'!J85</f>
        <v>0</v>
      </c>
      <c r="G85" s="51">
        <f>'1.2.sz.mell.'!K85+'[1]1.3.sz.mell.'!K85+'[1]1.4.sz.mell.'!K85</f>
        <v>0</v>
      </c>
    </row>
    <row r="86" spans="1:7" ht="12" customHeight="1" x14ac:dyDescent="0.25">
      <c r="A86" s="19" t="s">
        <v>164</v>
      </c>
      <c r="B86" s="52" t="s">
        <v>165</v>
      </c>
      <c r="C86" s="21">
        <f>'1.2.sz.mell.'!C86+'[1]1.3.sz.mell.'!C86+'[1]1.4.sz.mell.'!C86</f>
        <v>36537000</v>
      </c>
      <c r="D86" s="21">
        <f>'1.2.sz.mell.'!H86+'[1]1.3.sz.mell.'!H86+'[1]1.4.sz.mell.'!H86</f>
        <v>0</v>
      </c>
      <c r="E86" s="21">
        <f>'1.2.sz.mell.'!I86+'[1]1.3.sz.mell.'!I86+'[1]1.4.sz.mell.'!I86</f>
        <v>0</v>
      </c>
      <c r="F86" s="21">
        <f>'1.2.sz.mell.'!J86+'[1]1.3.sz.mell.'!J86+'[1]1.4.sz.mell.'!J86</f>
        <v>0</v>
      </c>
      <c r="G86" s="21">
        <f>'1.2.sz.mell.'!K86+'[1]1.3.sz.mell.'!K86+'[1]1.4.sz.mell.'!K86</f>
        <v>0</v>
      </c>
    </row>
    <row r="87" spans="1:7" ht="12" customHeight="1" x14ac:dyDescent="0.25">
      <c r="A87" s="19" t="s">
        <v>166</v>
      </c>
      <c r="B87" s="52" t="s">
        <v>167</v>
      </c>
      <c r="C87" s="24">
        <f>'1.2.sz.mell.'!C87+'[1]1.3.sz.mell.'!C87+'[1]1.4.sz.mell.'!C87</f>
        <v>66682984</v>
      </c>
      <c r="D87" s="24">
        <f>'1.2.sz.mell.'!H87+'[1]1.3.sz.mell.'!H87+'[1]1.4.sz.mell.'!H87</f>
        <v>0</v>
      </c>
      <c r="E87" s="24">
        <f>'1.2.sz.mell.'!I87+'[1]1.3.sz.mell.'!I87+'[1]1.4.sz.mell.'!I87</f>
        <v>0</v>
      </c>
      <c r="F87" s="24">
        <f>'1.2.sz.mell.'!J87+'[1]1.3.sz.mell.'!J87+'[1]1.4.sz.mell.'!J87</f>
        <v>0</v>
      </c>
      <c r="G87" s="24">
        <f>'1.2.sz.mell.'!K87+'[1]1.3.sz.mell.'!K87+'[1]1.4.sz.mell.'!K87</f>
        <v>0</v>
      </c>
    </row>
    <row r="88" spans="1:7" ht="12" customHeight="1" x14ac:dyDescent="0.25">
      <c r="A88" s="19" t="s">
        <v>168</v>
      </c>
      <c r="B88" s="53" t="s">
        <v>169</v>
      </c>
      <c r="C88" s="24">
        <f>'1.2.sz.mell.'!C88+'[1]1.3.sz.mell.'!C88+'[1]1.4.sz.mell.'!C88</f>
        <v>0</v>
      </c>
      <c r="D88" s="24">
        <f>'1.2.sz.mell.'!H88+'[1]1.3.sz.mell.'!H88+'[1]1.4.sz.mell.'!H88</f>
        <v>0</v>
      </c>
      <c r="E88" s="24">
        <f>'1.2.sz.mell.'!I88+'[1]1.3.sz.mell.'!I88+'[1]1.4.sz.mell.'!I88</f>
        <v>0</v>
      </c>
      <c r="F88" s="24">
        <f>'1.2.sz.mell.'!J88+'[1]1.3.sz.mell.'!J88+'[1]1.4.sz.mell.'!J88</f>
        <v>0</v>
      </c>
      <c r="G88" s="24">
        <f>'1.2.sz.mell.'!K88+'[1]1.3.sz.mell.'!K88+'[1]1.4.sz.mell.'!K88</f>
        <v>0</v>
      </c>
    </row>
    <row r="89" spans="1:7" ht="12" customHeight="1" thickBot="1" x14ac:dyDescent="0.3">
      <c r="A89" s="19" t="s">
        <v>170</v>
      </c>
      <c r="B89" s="54" t="s">
        <v>171</v>
      </c>
      <c r="C89" s="24">
        <f>'1.2.sz.mell.'!C89+'[1]1.3.sz.mell.'!C89+'[1]1.4.sz.mell.'!C89</f>
        <v>7166000</v>
      </c>
      <c r="D89" s="24">
        <f>'1.2.sz.mell.'!H89+'[1]1.3.sz.mell.'!H89+'[1]1.4.sz.mell.'!H89</f>
        <v>0</v>
      </c>
      <c r="E89" s="24">
        <f>'1.2.sz.mell.'!I89+'[1]1.3.sz.mell.'!I89+'[1]1.4.sz.mell.'!I89</f>
        <v>0</v>
      </c>
      <c r="F89" s="24">
        <f>'1.2.sz.mell.'!J89+'[1]1.3.sz.mell.'!J89+'[1]1.4.sz.mell.'!J89</f>
        <v>0</v>
      </c>
      <c r="G89" s="24">
        <f>'1.2.sz.mell.'!K89+'[1]1.3.sz.mell.'!K89+'[1]1.4.sz.mell.'!K89</f>
        <v>0</v>
      </c>
    </row>
    <row r="90" spans="1:7" ht="12" customHeight="1" thickBot="1" x14ac:dyDescent="0.3">
      <c r="A90" s="11" t="s">
        <v>12</v>
      </c>
      <c r="B90" s="55" t="s">
        <v>172</v>
      </c>
      <c r="C90" s="13">
        <f>+C91+C93+C95</f>
        <v>2985000</v>
      </c>
      <c r="D90" s="13">
        <f t="shared" ref="D90:G90" si="15">+D91+D93+D95</f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2" customHeight="1" x14ac:dyDescent="0.25">
      <c r="A91" s="16" t="s">
        <v>14</v>
      </c>
      <c r="B91" s="52" t="s">
        <v>173</v>
      </c>
      <c r="C91" s="18">
        <f>'1.2.sz.mell.'!C91+'[1]1.3.sz.mell.'!C91+'[1]1.4.sz.mell.'!C91</f>
        <v>2985000</v>
      </c>
      <c r="D91" s="18">
        <f>'1.2.sz.mell.'!H91+'[1]1.3.sz.mell.'!H91+'[1]1.4.sz.mell.'!H91</f>
        <v>0</v>
      </c>
      <c r="E91" s="18">
        <f>'1.2.sz.mell.'!I91+'[1]1.3.sz.mell.'!I91+'[1]1.4.sz.mell.'!I91</f>
        <v>0</v>
      </c>
      <c r="F91" s="18">
        <f>'1.2.sz.mell.'!J91+'[1]1.3.sz.mell.'!J91+'[1]1.4.sz.mell.'!J91</f>
        <v>0</v>
      </c>
      <c r="G91" s="18">
        <f>'1.2.sz.mell.'!K91+'[1]1.3.sz.mell.'!K91+'[1]1.4.sz.mell.'!K91</f>
        <v>0</v>
      </c>
    </row>
    <row r="92" spans="1:7" ht="12" customHeight="1" x14ac:dyDescent="0.25">
      <c r="A92" s="16" t="s">
        <v>16</v>
      </c>
      <c r="B92" s="56" t="s">
        <v>174</v>
      </c>
      <c r="C92" s="18">
        <f>'1.2.sz.mell.'!C92+'[1]1.3.sz.mell.'!C92+'[1]1.4.sz.mell.'!C92</f>
        <v>0</v>
      </c>
      <c r="D92" s="18">
        <f>'1.2.sz.mell.'!H92+'[1]1.3.sz.mell.'!H92+'[1]1.4.sz.mell.'!H92</f>
        <v>0</v>
      </c>
      <c r="E92" s="18">
        <f>'1.2.sz.mell.'!I92+'[1]1.3.sz.mell.'!I92+'[1]1.4.sz.mell.'!I92</f>
        <v>0</v>
      </c>
      <c r="F92" s="18">
        <f>'1.2.sz.mell.'!J92+'[1]1.3.sz.mell.'!J92+'[1]1.4.sz.mell.'!J92</f>
        <v>0</v>
      </c>
      <c r="G92" s="18">
        <f>'1.2.sz.mell.'!K92+'[1]1.3.sz.mell.'!K92+'[1]1.4.sz.mell.'!K92</f>
        <v>0</v>
      </c>
    </row>
    <row r="93" spans="1:7" ht="12" customHeight="1" x14ac:dyDescent="0.25">
      <c r="A93" s="16" t="s">
        <v>18</v>
      </c>
      <c r="B93" s="56" t="s">
        <v>175</v>
      </c>
      <c r="C93" s="21">
        <f>'1.2.sz.mell.'!C93+'[1]1.3.sz.mell.'!C93+'[1]1.4.sz.mell.'!C93</f>
        <v>0</v>
      </c>
      <c r="D93" s="21">
        <f>'1.2.sz.mell.'!H93+'[1]1.3.sz.mell.'!H93+'[1]1.4.sz.mell.'!H93</f>
        <v>0</v>
      </c>
      <c r="E93" s="21">
        <f>'1.2.sz.mell.'!I93+'[1]1.3.sz.mell.'!I93+'[1]1.4.sz.mell.'!I93</f>
        <v>0</v>
      </c>
      <c r="F93" s="21">
        <f>'1.2.sz.mell.'!J93+'[1]1.3.sz.mell.'!J93+'[1]1.4.sz.mell.'!J93</f>
        <v>0</v>
      </c>
      <c r="G93" s="21">
        <f>'1.2.sz.mell.'!K93+'[1]1.3.sz.mell.'!K93+'[1]1.4.sz.mell.'!K93</f>
        <v>0</v>
      </c>
    </row>
    <row r="94" spans="1:7" ht="12" customHeight="1" x14ac:dyDescent="0.25">
      <c r="A94" s="16" t="s">
        <v>20</v>
      </c>
      <c r="B94" s="56" t="s">
        <v>176</v>
      </c>
      <c r="C94" s="57">
        <f>'1.2.sz.mell.'!C94+'[1]1.3.sz.mell.'!C94+'[1]1.4.sz.mell.'!C94</f>
        <v>0</v>
      </c>
      <c r="D94" s="57">
        <f>'1.2.sz.mell.'!H94+'[1]1.3.sz.mell.'!H94+'[1]1.4.sz.mell.'!H94</f>
        <v>0</v>
      </c>
      <c r="E94" s="57">
        <f>'1.2.sz.mell.'!I94+'[1]1.3.sz.mell.'!I94+'[1]1.4.sz.mell.'!I94</f>
        <v>0</v>
      </c>
      <c r="F94" s="57">
        <f>'1.2.sz.mell.'!J94+'[1]1.3.sz.mell.'!J94+'[1]1.4.sz.mell.'!J94</f>
        <v>0</v>
      </c>
      <c r="G94" s="57">
        <f>'1.2.sz.mell.'!K94+'[1]1.3.sz.mell.'!K94+'[1]1.4.sz.mell.'!K94</f>
        <v>0</v>
      </c>
    </row>
    <row r="95" spans="1:7" ht="12" customHeight="1" thickBot="1" x14ac:dyDescent="0.3">
      <c r="A95" s="16" t="s">
        <v>22</v>
      </c>
      <c r="B95" s="58" t="s">
        <v>177</v>
      </c>
      <c r="C95" s="57">
        <f>'1.2.sz.mell.'!C95+'[1]1.3.sz.mell.'!C95+'[1]1.4.sz.mell.'!C95</f>
        <v>0</v>
      </c>
      <c r="D95" s="57">
        <f>'1.2.sz.mell.'!H95+'[1]1.3.sz.mell.'!H95+'[1]1.4.sz.mell.'!H95</f>
        <v>0</v>
      </c>
      <c r="E95" s="57">
        <f>'1.2.sz.mell.'!I95+'[1]1.3.sz.mell.'!I95+'[1]1.4.sz.mell.'!I95</f>
        <v>0</v>
      </c>
      <c r="F95" s="57">
        <f>'1.2.sz.mell.'!J95+'[1]1.3.sz.mell.'!J95+'[1]1.4.sz.mell.'!J95</f>
        <v>0</v>
      </c>
      <c r="G95" s="57">
        <f>'1.2.sz.mell.'!K95+'[1]1.3.sz.mell.'!K95+'[1]1.4.sz.mell.'!K95</f>
        <v>0</v>
      </c>
    </row>
    <row r="96" spans="1:7" ht="12" customHeight="1" thickBot="1" x14ac:dyDescent="0.3">
      <c r="A96" s="11" t="s">
        <v>26</v>
      </c>
      <c r="B96" s="59" t="s">
        <v>178</v>
      </c>
      <c r="C96" s="13">
        <f>+C97+C98</f>
        <v>7589243</v>
      </c>
      <c r="D96" s="13">
        <f t="shared" ref="D96:G96" si="16">+D97+D98</f>
        <v>0</v>
      </c>
      <c r="E96" s="13">
        <f t="shared" si="16"/>
        <v>0</v>
      </c>
      <c r="F96" s="13">
        <f t="shared" si="16"/>
        <v>0</v>
      </c>
      <c r="G96" s="13">
        <f t="shared" si="16"/>
        <v>0</v>
      </c>
    </row>
    <row r="97" spans="1:7" ht="12" customHeight="1" x14ac:dyDescent="0.25">
      <c r="A97" s="16" t="s">
        <v>28</v>
      </c>
      <c r="B97" s="60" t="s">
        <v>179</v>
      </c>
      <c r="C97" s="18">
        <f>'1.2.sz.mell.'!C97+'[1]1.3.sz.mell.'!C97+'[1]1.4.sz.mell.'!C97</f>
        <v>83000</v>
      </c>
      <c r="D97" s="18">
        <f>'1.2.sz.mell.'!H97+'[1]1.3.sz.mell.'!H97+'[1]1.4.sz.mell.'!H97</f>
        <v>0</v>
      </c>
      <c r="E97" s="18">
        <f>'1.2.sz.mell.'!I97+'[1]1.3.sz.mell.'!I97+'[1]1.4.sz.mell.'!I97</f>
        <v>0</v>
      </c>
      <c r="F97" s="18">
        <f>'1.2.sz.mell.'!J97+'[1]1.3.sz.mell.'!J97+'[1]1.4.sz.mell.'!J97</f>
        <v>0</v>
      </c>
      <c r="G97" s="18">
        <f>'1.2.sz.mell.'!K97+'[1]1.3.sz.mell.'!K97+'[1]1.4.sz.mell.'!K97</f>
        <v>0</v>
      </c>
    </row>
    <row r="98" spans="1:7" ht="12" customHeight="1" thickBot="1" x14ac:dyDescent="0.3">
      <c r="A98" s="22" t="s">
        <v>30</v>
      </c>
      <c r="B98" s="56" t="s">
        <v>180</v>
      </c>
      <c r="C98" s="24">
        <f>'1.2.sz.mell.'!C98+'[1]1.3.sz.mell.'!C98+'[1]1.4.sz.mell.'!C98</f>
        <v>7506243</v>
      </c>
      <c r="D98" s="24">
        <f>'1.2.sz.mell.'!H98+'[1]1.3.sz.mell.'!H98+'[1]1.4.sz.mell.'!H98</f>
        <v>0</v>
      </c>
      <c r="E98" s="24">
        <f>'1.2.sz.mell.'!I98+'[1]1.3.sz.mell.'!I98+'[1]1.4.sz.mell.'!I98</f>
        <v>0</v>
      </c>
      <c r="F98" s="24">
        <f>'1.2.sz.mell.'!J98+'[1]1.3.sz.mell.'!J98+'[1]1.4.sz.mell.'!J98</f>
        <v>0</v>
      </c>
      <c r="G98" s="24">
        <f>'1.2.sz.mell.'!K98+'[1]1.3.sz.mell.'!K98+'[1]1.4.sz.mell.'!K98</f>
        <v>0</v>
      </c>
    </row>
    <row r="99" spans="1:7" ht="12" customHeight="1" thickBot="1" x14ac:dyDescent="0.3">
      <c r="A99" s="11" t="s">
        <v>181</v>
      </c>
      <c r="B99" s="59" t="s">
        <v>182</v>
      </c>
      <c r="C99" s="13">
        <f>+C84+C90+C96</f>
        <v>289665227</v>
      </c>
      <c r="D99" s="13">
        <f t="shared" ref="D99:G99" si="17">+D84+D90+D96</f>
        <v>0</v>
      </c>
      <c r="E99" s="13">
        <f t="shared" si="17"/>
        <v>0</v>
      </c>
      <c r="F99" s="13">
        <f t="shared" si="17"/>
        <v>0</v>
      </c>
      <c r="G99" s="13">
        <f t="shared" si="17"/>
        <v>0</v>
      </c>
    </row>
    <row r="100" spans="1:7" ht="12" customHeight="1" thickBot="1" x14ac:dyDescent="0.3">
      <c r="A100" s="11" t="s">
        <v>54</v>
      </c>
      <c r="B100" s="59" t="s">
        <v>183</v>
      </c>
      <c r="C100" s="13">
        <f>+C101+C102+C103</f>
        <v>0</v>
      </c>
      <c r="D100" s="13">
        <f t="shared" ref="D100:G100" si="18">+D101+D102+D103</f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2" customHeight="1" x14ac:dyDescent="0.25">
      <c r="A101" s="16" t="s">
        <v>56</v>
      </c>
      <c r="B101" s="60" t="s">
        <v>184</v>
      </c>
      <c r="C101" s="57">
        <f>'1.2.sz.mell.'!C101+'[1]1.3.sz.mell.'!C101+'[1]1.4.sz.mell.'!C101</f>
        <v>0</v>
      </c>
      <c r="D101" s="57">
        <f>'1.2.sz.mell.'!H101+'[1]1.3.sz.mell.'!H101+'[1]1.4.sz.mell.'!H101</f>
        <v>0</v>
      </c>
      <c r="E101" s="57">
        <f>'1.2.sz.mell.'!I101+'[1]1.3.sz.mell.'!I101+'[1]1.4.sz.mell.'!I101</f>
        <v>0</v>
      </c>
      <c r="F101" s="57">
        <f>'1.2.sz.mell.'!J101+'[1]1.3.sz.mell.'!J101+'[1]1.4.sz.mell.'!J101</f>
        <v>0</v>
      </c>
      <c r="G101" s="57">
        <f>'1.2.sz.mell.'!K101+'[1]1.3.sz.mell.'!K101+'[1]1.4.sz.mell.'!K101</f>
        <v>0</v>
      </c>
    </row>
    <row r="102" spans="1:7" ht="12" customHeight="1" x14ac:dyDescent="0.25">
      <c r="A102" s="16" t="s">
        <v>58</v>
      </c>
      <c r="B102" s="60" t="s">
        <v>185</v>
      </c>
      <c r="C102" s="57">
        <f>'1.2.sz.mell.'!C102+'[1]1.3.sz.mell.'!C102+'[1]1.4.sz.mell.'!C102</f>
        <v>0</v>
      </c>
      <c r="D102" s="57">
        <f>'1.2.sz.mell.'!H102+'[1]1.3.sz.mell.'!H102+'[1]1.4.sz.mell.'!H102</f>
        <v>0</v>
      </c>
      <c r="E102" s="57">
        <f>'1.2.sz.mell.'!I102+'[1]1.3.sz.mell.'!I102+'[1]1.4.sz.mell.'!I102</f>
        <v>0</v>
      </c>
      <c r="F102" s="57">
        <f>'1.2.sz.mell.'!J102+'[1]1.3.sz.mell.'!J102+'[1]1.4.sz.mell.'!J102</f>
        <v>0</v>
      </c>
      <c r="G102" s="57">
        <f>'1.2.sz.mell.'!K102+'[1]1.3.sz.mell.'!K102+'[1]1.4.sz.mell.'!K102</f>
        <v>0</v>
      </c>
    </row>
    <row r="103" spans="1:7" ht="12" customHeight="1" thickBot="1" x14ac:dyDescent="0.3">
      <c r="A103" s="61" t="s">
        <v>60</v>
      </c>
      <c r="B103" s="62" t="s">
        <v>186</v>
      </c>
      <c r="C103" s="57">
        <f>'1.2.sz.mell.'!C103+'[1]1.3.sz.mell.'!C103+'[1]1.4.sz.mell.'!C103</f>
        <v>0</v>
      </c>
      <c r="D103" s="57">
        <f>'1.2.sz.mell.'!H103+'[1]1.3.sz.mell.'!H103+'[1]1.4.sz.mell.'!H103</f>
        <v>0</v>
      </c>
      <c r="E103" s="57">
        <f>'1.2.sz.mell.'!I103+'[1]1.3.sz.mell.'!I103+'[1]1.4.sz.mell.'!I103</f>
        <v>0</v>
      </c>
      <c r="F103" s="57">
        <f>'1.2.sz.mell.'!J103+'[1]1.3.sz.mell.'!J103+'[1]1.4.sz.mell.'!J103</f>
        <v>0</v>
      </c>
      <c r="G103" s="57">
        <f>'1.2.sz.mell.'!K103+'[1]1.3.sz.mell.'!K103+'[1]1.4.sz.mell.'!K103</f>
        <v>0</v>
      </c>
    </row>
    <row r="104" spans="1:7" ht="12" customHeight="1" thickBot="1" x14ac:dyDescent="0.3">
      <c r="A104" s="11" t="s">
        <v>76</v>
      </c>
      <c r="B104" s="59" t="s">
        <v>187</v>
      </c>
      <c r="C104" s="13">
        <f>+C105+C106+C107+C108</f>
        <v>0</v>
      </c>
      <c r="D104" s="13">
        <f t="shared" ref="D104:G104" si="19">+D105+D106+D107+D108</f>
        <v>0</v>
      </c>
      <c r="E104" s="13">
        <f t="shared" si="19"/>
        <v>0</v>
      </c>
      <c r="F104" s="13">
        <f t="shared" si="19"/>
        <v>0</v>
      </c>
      <c r="G104" s="13">
        <f t="shared" si="19"/>
        <v>0</v>
      </c>
    </row>
    <row r="105" spans="1:7" ht="12" customHeight="1" x14ac:dyDescent="0.25">
      <c r="A105" s="16" t="s">
        <v>78</v>
      </c>
      <c r="B105" s="60" t="s">
        <v>188</v>
      </c>
      <c r="C105" s="57">
        <f>'1.2.sz.mell.'!C105+'[1]1.3.sz.mell.'!C105+'[1]1.4.sz.mell.'!C105</f>
        <v>0</v>
      </c>
      <c r="D105" s="57">
        <f>'1.2.sz.mell.'!H105+'[1]1.3.sz.mell.'!H105+'[1]1.4.sz.mell.'!H105</f>
        <v>0</v>
      </c>
      <c r="E105" s="57">
        <f>'1.2.sz.mell.'!I105+'[1]1.3.sz.mell.'!I105+'[1]1.4.sz.mell.'!I105</f>
        <v>0</v>
      </c>
      <c r="F105" s="57">
        <f>'1.2.sz.mell.'!J105+'[1]1.3.sz.mell.'!J105+'[1]1.4.sz.mell.'!J105</f>
        <v>0</v>
      </c>
      <c r="G105" s="57">
        <f>'1.2.sz.mell.'!K105+'[1]1.3.sz.mell.'!K105+'[1]1.4.sz.mell.'!K105</f>
        <v>0</v>
      </c>
    </row>
    <row r="106" spans="1:7" ht="12" customHeight="1" x14ac:dyDescent="0.25">
      <c r="A106" s="16" t="s">
        <v>80</v>
      </c>
      <c r="B106" s="60" t="s">
        <v>189</v>
      </c>
      <c r="C106" s="57">
        <f>'1.2.sz.mell.'!C106+'[1]1.3.sz.mell.'!C106+'[1]1.4.sz.mell.'!C106</f>
        <v>0</v>
      </c>
      <c r="D106" s="57">
        <f>'1.2.sz.mell.'!H106+'[1]1.3.sz.mell.'!H106+'[1]1.4.sz.mell.'!H106</f>
        <v>0</v>
      </c>
      <c r="E106" s="57">
        <f>'1.2.sz.mell.'!I106+'[1]1.3.sz.mell.'!I106+'[1]1.4.sz.mell.'!I106</f>
        <v>0</v>
      </c>
      <c r="F106" s="57">
        <f>'1.2.sz.mell.'!J106+'[1]1.3.sz.mell.'!J106+'[1]1.4.sz.mell.'!J106</f>
        <v>0</v>
      </c>
      <c r="G106" s="57">
        <f>'1.2.sz.mell.'!K106+'[1]1.3.sz.mell.'!K106+'[1]1.4.sz.mell.'!K106</f>
        <v>0</v>
      </c>
    </row>
    <row r="107" spans="1:7" ht="12" customHeight="1" x14ac:dyDescent="0.25">
      <c r="A107" s="16" t="s">
        <v>82</v>
      </c>
      <c r="B107" s="60" t="s">
        <v>190</v>
      </c>
      <c r="C107" s="57">
        <f>'1.2.sz.mell.'!C107+'[1]1.3.sz.mell.'!C107+'[1]1.4.sz.mell.'!C107</f>
        <v>0</v>
      </c>
      <c r="D107" s="57">
        <f>'1.2.sz.mell.'!H107+'[1]1.3.sz.mell.'!H107+'[1]1.4.sz.mell.'!H107</f>
        <v>0</v>
      </c>
      <c r="E107" s="57">
        <f>'1.2.sz.mell.'!I107+'[1]1.3.sz.mell.'!I107+'[1]1.4.sz.mell.'!I107</f>
        <v>0</v>
      </c>
      <c r="F107" s="57">
        <f>'1.2.sz.mell.'!J107+'[1]1.3.sz.mell.'!J107+'[1]1.4.sz.mell.'!J107</f>
        <v>0</v>
      </c>
      <c r="G107" s="57">
        <f>'1.2.sz.mell.'!K107+'[1]1.3.sz.mell.'!K107+'[1]1.4.sz.mell.'!K107</f>
        <v>0</v>
      </c>
    </row>
    <row r="108" spans="1:7" ht="12" customHeight="1" thickBot="1" x14ac:dyDescent="0.3">
      <c r="A108" s="61" t="s">
        <v>84</v>
      </c>
      <c r="B108" s="62" t="s">
        <v>191</v>
      </c>
      <c r="C108" s="57">
        <f>'1.2.sz.mell.'!C108+'[1]1.3.sz.mell.'!C108+'[1]1.4.sz.mell.'!C108</f>
        <v>0</v>
      </c>
      <c r="D108" s="57">
        <f>'1.2.sz.mell.'!H108+'[1]1.3.sz.mell.'!H108+'[1]1.4.sz.mell.'!H108</f>
        <v>0</v>
      </c>
      <c r="E108" s="57">
        <f>'1.2.sz.mell.'!I108+'[1]1.3.sz.mell.'!I108+'[1]1.4.sz.mell.'!I108</f>
        <v>0</v>
      </c>
      <c r="F108" s="57">
        <f>'1.2.sz.mell.'!J108+'[1]1.3.sz.mell.'!J108+'[1]1.4.sz.mell.'!J108</f>
        <v>0</v>
      </c>
      <c r="G108" s="57">
        <f>'1.2.sz.mell.'!K108+'[1]1.3.sz.mell.'!K108+'[1]1.4.sz.mell.'!K108</f>
        <v>0</v>
      </c>
    </row>
    <row r="109" spans="1:7" ht="12" customHeight="1" thickBot="1" x14ac:dyDescent="0.3">
      <c r="A109" s="11" t="s">
        <v>192</v>
      </c>
      <c r="B109" s="59" t="s">
        <v>193</v>
      </c>
      <c r="C109" s="25">
        <f>+C110+C111+C113+C114</f>
        <v>0</v>
      </c>
      <c r="D109" s="25">
        <f t="shared" ref="D109:G109" si="20">+D110+D111+D113+D114</f>
        <v>0</v>
      </c>
      <c r="E109" s="25">
        <f t="shared" si="20"/>
        <v>0</v>
      </c>
      <c r="F109" s="25">
        <f t="shared" si="20"/>
        <v>0</v>
      </c>
      <c r="G109" s="25">
        <f t="shared" si="20"/>
        <v>0</v>
      </c>
    </row>
    <row r="110" spans="1:7" ht="12" customHeight="1" x14ac:dyDescent="0.25">
      <c r="A110" s="16" t="s">
        <v>90</v>
      </c>
      <c r="B110" s="60" t="s">
        <v>194</v>
      </c>
      <c r="C110" s="57">
        <f>'1.2.sz.mell.'!C110+'[1]1.3.sz.mell.'!C110+'[1]1.4.sz.mell.'!C110</f>
        <v>0</v>
      </c>
      <c r="D110" s="57">
        <f>'1.2.sz.mell.'!H110+'[1]1.3.sz.mell.'!H110+'[1]1.4.sz.mell.'!H110</f>
        <v>0</v>
      </c>
      <c r="E110" s="57">
        <f>'1.2.sz.mell.'!I110+'[1]1.3.sz.mell.'!I110+'[1]1.4.sz.mell.'!I110</f>
        <v>0</v>
      </c>
      <c r="F110" s="57">
        <f>'1.2.sz.mell.'!J110+'[1]1.3.sz.mell.'!J110+'[1]1.4.sz.mell.'!J110</f>
        <v>0</v>
      </c>
      <c r="G110" s="57">
        <f>'1.2.sz.mell.'!K110+'[1]1.3.sz.mell.'!K110+'[1]1.4.sz.mell.'!K110</f>
        <v>0</v>
      </c>
    </row>
    <row r="111" spans="1:7" ht="12" customHeight="1" x14ac:dyDescent="0.25">
      <c r="A111" s="16" t="s">
        <v>92</v>
      </c>
      <c r="B111" s="60" t="s">
        <v>195</v>
      </c>
      <c r="C111" s="57">
        <f>'1.2.sz.mell.'!C111+'[1]1.3.sz.mell.'!C111+'[1]1.4.sz.mell.'!C111</f>
        <v>0</v>
      </c>
      <c r="D111" s="57">
        <f>'1.2.sz.mell.'!H111+'[1]1.3.sz.mell.'!H111+'[1]1.4.sz.mell.'!H111</f>
        <v>0</v>
      </c>
      <c r="E111" s="57">
        <f>'1.2.sz.mell.'!I111+'[1]1.3.sz.mell.'!I111+'[1]1.4.sz.mell.'!I111</f>
        <v>0</v>
      </c>
      <c r="F111" s="57">
        <f>'1.2.sz.mell.'!J111+'[1]1.3.sz.mell.'!J111+'[1]1.4.sz.mell.'!J111</f>
        <v>0</v>
      </c>
      <c r="G111" s="57">
        <f>'1.2.sz.mell.'!K111+'[1]1.3.sz.mell.'!K111+'[1]1.4.sz.mell.'!K111</f>
        <v>0</v>
      </c>
    </row>
    <row r="112" spans="1:7" ht="12" customHeight="1" x14ac:dyDescent="0.25">
      <c r="A112" s="16" t="s">
        <v>94</v>
      </c>
      <c r="B112" s="60" t="s">
        <v>196</v>
      </c>
      <c r="C112" s="57"/>
      <c r="D112" s="57"/>
      <c r="E112" s="57"/>
      <c r="F112" s="57"/>
      <c r="G112" s="57"/>
    </row>
    <row r="113" spans="1:13" ht="12" customHeight="1" x14ac:dyDescent="0.25">
      <c r="A113" s="16" t="s">
        <v>96</v>
      </c>
      <c r="B113" s="60" t="s">
        <v>197</v>
      </c>
      <c r="C113" s="57">
        <f>'1.2.sz.mell.'!C113+'[1]1.3.sz.mell.'!C113+'[1]1.4.sz.mell.'!C113</f>
        <v>0</v>
      </c>
      <c r="D113" s="57">
        <f>'1.2.sz.mell.'!H113+'[1]1.3.sz.mell.'!H113+'[1]1.4.sz.mell.'!H113</f>
        <v>0</v>
      </c>
      <c r="E113" s="57">
        <f>'1.2.sz.mell.'!I113+'[1]1.3.sz.mell.'!I113+'[1]1.4.sz.mell.'!I113</f>
        <v>0</v>
      </c>
      <c r="F113" s="57">
        <f>'1.2.sz.mell.'!J113+'[1]1.3.sz.mell.'!J113+'[1]1.4.sz.mell.'!J113</f>
        <v>0</v>
      </c>
      <c r="G113" s="57">
        <f>'1.2.sz.mell.'!K113+'[1]1.3.sz.mell.'!K113+'[1]1.4.sz.mell.'!K113</f>
        <v>0</v>
      </c>
    </row>
    <row r="114" spans="1:13" ht="12" customHeight="1" thickBot="1" x14ac:dyDescent="0.3">
      <c r="A114" s="61" t="s">
        <v>198</v>
      </c>
      <c r="B114" s="62" t="s">
        <v>199</v>
      </c>
      <c r="C114" s="57">
        <f>'1.2.sz.mell.'!C114+'[1]1.3.sz.mell.'!C114+'[1]1.4.sz.mell.'!C114</f>
        <v>0</v>
      </c>
      <c r="D114" s="57">
        <f>'1.2.sz.mell.'!H114+'[1]1.3.sz.mell.'!H114+'[1]1.4.sz.mell.'!H114</f>
        <v>0</v>
      </c>
      <c r="E114" s="57">
        <f>'1.2.sz.mell.'!I114+'[1]1.3.sz.mell.'!I114+'[1]1.4.sz.mell.'!I114</f>
        <v>0</v>
      </c>
      <c r="F114" s="57">
        <f>'1.2.sz.mell.'!J114+'[1]1.3.sz.mell.'!J114+'[1]1.4.sz.mell.'!J114</f>
        <v>0</v>
      </c>
      <c r="G114" s="57">
        <f>'1.2.sz.mell.'!K114+'[1]1.3.sz.mell.'!K114+'[1]1.4.sz.mell.'!K114</f>
        <v>0</v>
      </c>
    </row>
    <row r="115" spans="1:13" ht="12" customHeight="1" thickBot="1" x14ac:dyDescent="0.3">
      <c r="A115" s="11" t="s">
        <v>98</v>
      </c>
      <c r="B115" s="59" t="s">
        <v>200</v>
      </c>
      <c r="C115" s="63">
        <f>+C116+C117+C118+C119</f>
        <v>0</v>
      </c>
      <c r="D115" s="63">
        <f t="shared" ref="D115:G115" si="21">+D116+D117+D118+D119</f>
        <v>0</v>
      </c>
      <c r="E115" s="63">
        <f t="shared" si="21"/>
        <v>0</v>
      </c>
      <c r="F115" s="63">
        <f t="shared" si="21"/>
        <v>0</v>
      </c>
      <c r="G115" s="63">
        <f t="shared" si="21"/>
        <v>0</v>
      </c>
    </row>
    <row r="116" spans="1:13" ht="12" customHeight="1" x14ac:dyDescent="0.25">
      <c r="A116" s="16" t="s">
        <v>100</v>
      </c>
      <c r="B116" s="60" t="s">
        <v>201</v>
      </c>
      <c r="C116" s="57">
        <f>'1.2.sz.mell.'!C116+'[1]1.3.sz.mell.'!C116+'[1]1.4.sz.mell.'!C116</f>
        <v>0</v>
      </c>
      <c r="D116" s="57">
        <f>'1.2.sz.mell.'!H116+'[1]1.3.sz.mell.'!H116+'[1]1.4.sz.mell.'!H116</f>
        <v>0</v>
      </c>
      <c r="E116" s="57">
        <f>'1.2.sz.mell.'!I116+'[1]1.3.sz.mell.'!I116+'[1]1.4.sz.mell.'!I116</f>
        <v>0</v>
      </c>
      <c r="F116" s="57">
        <f>'1.2.sz.mell.'!J116+'[1]1.3.sz.mell.'!J116+'[1]1.4.sz.mell.'!J116</f>
        <v>0</v>
      </c>
      <c r="G116" s="57">
        <f>'1.2.sz.mell.'!K116+'[1]1.3.sz.mell.'!K116+'[1]1.4.sz.mell.'!K116</f>
        <v>0</v>
      </c>
    </row>
    <row r="117" spans="1:13" ht="12" customHeight="1" x14ac:dyDescent="0.25">
      <c r="A117" s="16" t="s">
        <v>102</v>
      </c>
      <c r="B117" s="60" t="s">
        <v>202</v>
      </c>
      <c r="C117" s="57">
        <f>'1.2.sz.mell.'!C117+'[1]1.3.sz.mell.'!C117+'[1]1.4.sz.mell.'!C117</f>
        <v>0</v>
      </c>
      <c r="D117" s="57">
        <f>'1.2.sz.mell.'!H117+'[1]1.3.sz.mell.'!H117+'[1]1.4.sz.mell.'!H117</f>
        <v>0</v>
      </c>
      <c r="E117" s="57">
        <f>'1.2.sz.mell.'!I117+'[1]1.3.sz.mell.'!I117+'[1]1.4.sz.mell.'!I117</f>
        <v>0</v>
      </c>
      <c r="F117" s="57">
        <f>'1.2.sz.mell.'!J117+'[1]1.3.sz.mell.'!J117+'[1]1.4.sz.mell.'!J117</f>
        <v>0</v>
      </c>
      <c r="G117" s="57">
        <f>'1.2.sz.mell.'!K117+'[1]1.3.sz.mell.'!K117+'[1]1.4.sz.mell.'!K117</f>
        <v>0</v>
      </c>
    </row>
    <row r="118" spans="1:13" ht="12" customHeight="1" x14ac:dyDescent="0.25">
      <c r="A118" s="16" t="s">
        <v>104</v>
      </c>
      <c r="B118" s="60" t="s">
        <v>203</v>
      </c>
      <c r="C118" s="57">
        <f>'1.2.sz.mell.'!C118+'[1]1.3.sz.mell.'!C118+'[1]1.4.sz.mell.'!C118</f>
        <v>0</v>
      </c>
      <c r="D118" s="57">
        <f>'1.2.sz.mell.'!H118+'[1]1.3.sz.mell.'!H118+'[1]1.4.sz.mell.'!H118</f>
        <v>0</v>
      </c>
      <c r="E118" s="57">
        <f>'1.2.sz.mell.'!I118+'[1]1.3.sz.mell.'!I118+'[1]1.4.sz.mell.'!I118</f>
        <v>0</v>
      </c>
      <c r="F118" s="57">
        <f>'1.2.sz.mell.'!J118+'[1]1.3.sz.mell.'!J118+'[1]1.4.sz.mell.'!J118</f>
        <v>0</v>
      </c>
      <c r="G118" s="57">
        <f>'1.2.sz.mell.'!K118+'[1]1.3.sz.mell.'!K118+'[1]1.4.sz.mell.'!K118</f>
        <v>0</v>
      </c>
    </row>
    <row r="119" spans="1:13" ht="12" customHeight="1" thickBot="1" x14ac:dyDescent="0.3">
      <c r="A119" s="61" t="s">
        <v>106</v>
      </c>
      <c r="B119" s="62" t="s">
        <v>204</v>
      </c>
      <c r="C119" s="64">
        <f>'1.2.sz.mell.'!C119+'[1]1.3.sz.mell.'!C119+'[1]1.4.sz.mell.'!C119</f>
        <v>0</v>
      </c>
      <c r="D119" s="57">
        <f>'1.2.sz.mell.'!H119+'[1]1.3.sz.mell.'!H119+'[1]1.4.sz.mell.'!H119</f>
        <v>0</v>
      </c>
      <c r="E119" s="57">
        <f>'1.2.sz.mell.'!I119+'[1]1.3.sz.mell.'!I119+'[1]1.4.sz.mell.'!I119</f>
        <v>0</v>
      </c>
      <c r="F119" s="57">
        <f>'1.2.sz.mell.'!J119+'[1]1.3.sz.mell.'!J119+'[1]1.4.sz.mell.'!J119</f>
        <v>0</v>
      </c>
      <c r="G119" s="57">
        <f>'1.2.sz.mell.'!K119+'[1]1.3.sz.mell.'!K119+'[1]1.4.sz.mell.'!K119</f>
        <v>0</v>
      </c>
    </row>
    <row r="120" spans="1:13" ht="12" customHeight="1" thickBot="1" x14ac:dyDescent="0.3">
      <c r="A120" s="65" t="s">
        <v>108</v>
      </c>
      <c r="B120" s="59" t="s">
        <v>205</v>
      </c>
      <c r="C120" s="66"/>
      <c r="D120" s="67"/>
      <c r="E120" s="67"/>
      <c r="F120" s="67"/>
      <c r="G120" s="67"/>
    </row>
    <row r="121" spans="1:13" ht="15" customHeight="1" thickBot="1" x14ac:dyDescent="0.3">
      <c r="A121" s="11" t="s">
        <v>206</v>
      </c>
      <c r="B121" s="59" t="s">
        <v>207</v>
      </c>
      <c r="C121" s="68">
        <f>+C100+C104+C109+C115</f>
        <v>0</v>
      </c>
      <c r="D121" s="68">
        <f t="shared" ref="D121:G121" si="22">+D100+D104+D109+D115</f>
        <v>0</v>
      </c>
      <c r="E121" s="68">
        <f t="shared" si="22"/>
        <v>0</v>
      </c>
      <c r="F121" s="68">
        <f t="shared" si="22"/>
        <v>0</v>
      </c>
      <c r="G121" s="68">
        <f t="shared" si="22"/>
        <v>0</v>
      </c>
      <c r="J121" s="69"/>
      <c r="K121" s="70"/>
      <c r="L121" s="70"/>
      <c r="M121" s="70"/>
    </row>
    <row r="122" spans="1:13" s="14" customFormat="1" ht="12.95" customHeight="1" thickBot="1" x14ac:dyDescent="0.25">
      <c r="A122" s="71" t="s">
        <v>208</v>
      </c>
      <c r="B122" s="72" t="s">
        <v>209</v>
      </c>
      <c r="C122" s="68">
        <f>+C99+C121</f>
        <v>289665227</v>
      </c>
      <c r="D122" s="68">
        <f t="shared" ref="D122:G122" si="23">+D99+D121</f>
        <v>0</v>
      </c>
      <c r="E122" s="68">
        <f t="shared" si="23"/>
        <v>0</v>
      </c>
      <c r="F122" s="68">
        <f t="shared" si="23"/>
        <v>0</v>
      </c>
      <c r="G122" s="68">
        <f t="shared" si="23"/>
        <v>0</v>
      </c>
    </row>
    <row r="123" spans="1:13" ht="7.5" customHeight="1" x14ac:dyDescent="0.25"/>
    <row r="124" spans="1:13" x14ac:dyDescent="0.25">
      <c r="A124" s="148" t="s">
        <v>210</v>
      </c>
      <c r="B124" s="148"/>
      <c r="C124" s="148"/>
      <c r="D124" s="75"/>
      <c r="E124" s="75"/>
      <c r="F124" s="75"/>
      <c r="G124" s="75"/>
    </row>
    <row r="125" spans="1:13" ht="15" customHeight="1" thickBot="1" x14ac:dyDescent="0.3">
      <c r="A125" s="145" t="s">
        <v>211</v>
      </c>
      <c r="B125" s="145"/>
      <c r="C125" s="76" t="s">
        <v>2</v>
      </c>
      <c r="D125" s="3" t="s">
        <v>3</v>
      </c>
      <c r="E125" s="3" t="s">
        <v>3</v>
      </c>
      <c r="F125" s="3" t="s">
        <v>3</v>
      </c>
      <c r="G125" s="3" t="s">
        <v>3</v>
      </c>
    </row>
    <row r="126" spans="1:13" ht="13.5" customHeight="1" thickBot="1" x14ac:dyDescent="0.3">
      <c r="A126" s="11">
        <v>1</v>
      </c>
      <c r="B126" s="55" t="s">
        <v>212</v>
      </c>
      <c r="C126" s="13">
        <f>+C54-C99</f>
        <v>-19638446</v>
      </c>
      <c r="D126" s="13" t="e">
        <f t="shared" ref="D126:G126" si="24">+D54-D99</f>
        <v>#REF!</v>
      </c>
      <c r="E126" s="13" t="e">
        <f t="shared" si="24"/>
        <v>#REF!</v>
      </c>
      <c r="F126" s="13" t="e">
        <f t="shared" si="24"/>
        <v>#REF!</v>
      </c>
      <c r="G126" s="13" t="e">
        <f t="shared" si="24"/>
        <v>#REF!</v>
      </c>
      <c r="H126" s="77"/>
    </row>
    <row r="127" spans="1:13" ht="27.75" customHeight="1" thickBot="1" x14ac:dyDescent="0.3">
      <c r="A127" s="11" t="s">
        <v>12</v>
      </c>
      <c r="B127" s="55" t="s">
        <v>213</v>
      </c>
      <c r="C127" s="13">
        <f>+C77-C121</f>
        <v>19638446</v>
      </c>
      <c r="D127" s="13">
        <f t="shared" ref="D127:G127" si="25">+D77-D121</f>
        <v>0</v>
      </c>
      <c r="E127" s="13">
        <f t="shared" si="25"/>
        <v>0</v>
      </c>
      <c r="F127" s="13">
        <f t="shared" si="25"/>
        <v>0</v>
      </c>
      <c r="G127" s="13">
        <f t="shared" si="25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2" orientation="portrait" r:id="rId1"/>
  <headerFooter alignWithMargins="0">
    <oddHeader xml:space="preserve">&amp;C&amp;"Times New Roman CE,Félkövér"&amp;12VÖLGYSÉGI ÖNKORMÁNYZATOK TÁRSULÁSA
2019.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7"/>
  <sheetViews>
    <sheetView view="pageBreakPreview" topLeftCell="A59" zoomScale="145" zoomScaleNormal="120" zoomScaleSheetLayoutView="145" workbookViewId="0">
      <selection activeCell="C82" sqref="C82"/>
    </sheetView>
  </sheetViews>
  <sheetFormatPr defaultRowHeight="15.75" x14ac:dyDescent="0.25"/>
  <cols>
    <col min="1" max="1" width="8.125" style="73" customWidth="1"/>
    <col min="2" max="2" width="78.625" style="73" customWidth="1"/>
    <col min="3" max="3" width="18.625" style="74" customWidth="1"/>
    <col min="4" max="7" width="18.625" style="74" hidden="1" customWidth="1"/>
    <col min="8" max="8" width="7.75" style="2" customWidth="1"/>
    <col min="9" max="260" width="9.125" style="2"/>
    <col min="261" max="261" width="8.125" style="2" customWidth="1"/>
    <col min="262" max="262" width="78.625" style="2" customWidth="1"/>
    <col min="263" max="263" width="18.625" style="2" customWidth="1"/>
    <col min="264" max="264" width="7.75" style="2" customWidth="1"/>
    <col min="265" max="516" width="9.125" style="2"/>
    <col min="517" max="517" width="8.125" style="2" customWidth="1"/>
    <col min="518" max="518" width="78.625" style="2" customWidth="1"/>
    <col min="519" max="519" width="18.625" style="2" customWidth="1"/>
    <col min="520" max="520" width="7.75" style="2" customWidth="1"/>
    <col min="521" max="772" width="9.125" style="2"/>
    <col min="773" max="773" width="8.125" style="2" customWidth="1"/>
    <col min="774" max="774" width="78.625" style="2" customWidth="1"/>
    <col min="775" max="775" width="18.625" style="2" customWidth="1"/>
    <col min="776" max="776" width="7.75" style="2" customWidth="1"/>
    <col min="777" max="1028" width="9.125" style="2"/>
    <col min="1029" max="1029" width="8.125" style="2" customWidth="1"/>
    <col min="1030" max="1030" width="78.625" style="2" customWidth="1"/>
    <col min="1031" max="1031" width="18.625" style="2" customWidth="1"/>
    <col min="1032" max="1032" width="7.75" style="2" customWidth="1"/>
    <col min="1033" max="1284" width="9.125" style="2"/>
    <col min="1285" max="1285" width="8.125" style="2" customWidth="1"/>
    <col min="1286" max="1286" width="78.625" style="2" customWidth="1"/>
    <col min="1287" max="1287" width="18.625" style="2" customWidth="1"/>
    <col min="1288" max="1288" width="7.75" style="2" customWidth="1"/>
    <col min="1289" max="1540" width="9.125" style="2"/>
    <col min="1541" max="1541" width="8.125" style="2" customWidth="1"/>
    <col min="1542" max="1542" width="78.625" style="2" customWidth="1"/>
    <col min="1543" max="1543" width="18.625" style="2" customWidth="1"/>
    <col min="1544" max="1544" width="7.75" style="2" customWidth="1"/>
    <col min="1545" max="1796" width="9.125" style="2"/>
    <col min="1797" max="1797" width="8.125" style="2" customWidth="1"/>
    <col min="1798" max="1798" width="78.625" style="2" customWidth="1"/>
    <col min="1799" max="1799" width="18.625" style="2" customWidth="1"/>
    <col min="1800" max="1800" width="7.75" style="2" customWidth="1"/>
    <col min="1801" max="2052" width="9.125" style="2"/>
    <col min="2053" max="2053" width="8.125" style="2" customWidth="1"/>
    <col min="2054" max="2054" width="78.625" style="2" customWidth="1"/>
    <col min="2055" max="2055" width="18.625" style="2" customWidth="1"/>
    <col min="2056" max="2056" width="7.75" style="2" customWidth="1"/>
    <col min="2057" max="2308" width="9.125" style="2"/>
    <col min="2309" max="2309" width="8.125" style="2" customWidth="1"/>
    <col min="2310" max="2310" width="78.625" style="2" customWidth="1"/>
    <col min="2311" max="2311" width="18.625" style="2" customWidth="1"/>
    <col min="2312" max="2312" width="7.75" style="2" customWidth="1"/>
    <col min="2313" max="2564" width="9.125" style="2"/>
    <col min="2565" max="2565" width="8.125" style="2" customWidth="1"/>
    <col min="2566" max="2566" width="78.625" style="2" customWidth="1"/>
    <col min="2567" max="2567" width="18.625" style="2" customWidth="1"/>
    <col min="2568" max="2568" width="7.75" style="2" customWidth="1"/>
    <col min="2569" max="2820" width="9.125" style="2"/>
    <col min="2821" max="2821" width="8.125" style="2" customWidth="1"/>
    <col min="2822" max="2822" width="78.625" style="2" customWidth="1"/>
    <col min="2823" max="2823" width="18.625" style="2" customWidth="1"/>
    <col min="2824" max="2824" width="7.75" style="2" customWidth="1"/>
    <col min="2825" max="3076" width="9.125" style="2"/>
    <col min="3077" max="3077" width="8.125" style="2" customWidth="1"/>
    <col min="3078" max="3078" width="78.625" style="2" customWidth="1"/>
    <col min="3079" max="3079" width="18.625" style="2" customWidth="1"/>
    <col min="3080" max="3080" width="7.75" style="2" customWidth="1"/>
    <col min="3081" max="3332" width="9.125" style="2"/>
    <col min="3333" max="3333" width="8.125" style="2" customWidth="1"/>
    <col min="3334" max="3334" width="78.625" style="2" customWidth="1"/>
    <col min="3335" max="3335" width="18.625" style="2" customWidth="1"/>
    <col min="3336" max="3336" width="7.75" style="2" customWidth="1"/>
    <col min="3337" max="3588" width="9.125" style="2"/>
    <col min="3589" max="3589" width="8.125" style="2" customWidth="1"/>
    <col min="3590" max="3590" width="78.625" style="2" customWidth="1"/>
    <col min="3591" max="3591" width="18.625" style="2" customWidth="1"/>
    <col min="3592" max="3592" width="7.75" style="2" customWidth="1"/>
    <col min="3593" max="3844" width="9.125" style="2"/>
    <col min="3845" max="3845" width="8.125" style="2" customWidth="1"/>
    <col min="3846" max="3846" width="78.625" style="2" customWidth="1"/>
    <col min="3847" max="3847" width="18.625" style="2" customWidth="1"/>
    <col min="3848" max="3848" width="7.75" style="2" customWidth="1"/>
    <col min="3849" max="4100" width="9.125" style="2"/>
    <col min="4101" max="4101" width="8.125" style="2" customWidth="1"/>
    <col min="4102" max="4102" width="78.625" style="2" customWidth="1"/>
    <col min="4103" max="4103" width="18.625" style="2" customWidth="1"/>
    <col min="4104" max="4104" width="7.75" style="2" customWidth="1"/>
    <col min="4105" max="4356" width="9.125" style="2"/>
    <col min="4357" max="4357" width="8.125" style="2" customWidth="1"/>
    <col min="4358" max="4358" width="78.625" style="2" customWidth="1"/>
    <col min="4359" max="4359" width="18.625" style="2" customWidth="1"/>
    <col min="4360" max="4360" width="7.75" style="2" customWidth="1"/>
    <col min="4361" max="4612" width="9.125" style="2"/>
    <col min="4613" max="4613" width="8.125" style="2" customWidth="1"/>
    <col min="4614" max="4614" width="78.625" style="2" customWidth="1"/>
    <col min="4615" max="4615" width="18.625" style="2" customWidth="1"/>
    <col min="4616" max="4616" width="7.75" style="2" customWidth="1"/>
    <col min="4617" max="4868" width="9.125" style="2"/>
    <col min="4869" max="4869" width="8.125" style="2" customWidth="1"/>
    <col min="4870" max="4870" width="78.625" style="2" customWidth="1"/>
    <col min="4871" max="4871" width="18.625" style="2" customWidth="1"/>
    <col min="4872" max="4872" width="7.75" style="2" customWidth="1"/>
    <col min="4873" max="5124" width="9.125" style="2"/>
    <col min="5125" max="5125" width="8.125" style="2" customWidth="1"/>
    <col min="5126" max="5126" width="78.625" style="2" customWidth="1"/>
    <col min="5127" max="5127" width="18.625" style="2" customWidth="1"/>
    <col min="5128" max="5128" width="7.75" style="2" customWidth="1"/>
    <col min="5129" max="5380" width="9.125" style="2"/>
    <col min="5381" max="5381" width="8.125" style="2" customWidth="1"/>
    <col min="5382" max="5382" width="78.625" style="2" customWidth="1"/>
    <col min="5383" max="5383" width="18.625" style="2" customWidth="1"/>
    <col min="5384" max="5384" width="7.75" style="2" customWidth="1"/>
    <col min="5385" max="5636" width="9.125" style="2"/>
    <col min="5637" max="5637" width="8.125" style="2" customWidth="1"/>
    <col min="5638" max="5638" width="78.625" style="2" customWidth="1"/>
    <col min="5639" max="5639" width="18.625" style="2" customWidth="1"/>
    <col min="5640" max="5640" width="7.75" style="2" customWidth="1"/>
    <col min="5641" max="5892" width="9.125" style="2"/>
    <col min="5893" max="5893" width="8.125" style="2" customWidth="1"/>
    <col min="5894" max="5894" width="78.625" style="2" customWidth="1"/>
    <col min="5895" max="5895" width="18.625" style="2" customWidth="1"/>
    <col min="5896" max="5896" width="7.75" style="2" customWidth="1"/>
    <col min="5897" max="6148" width="9.125" style="2"/>
    <col min="6149" max="6149" width="8.125" style="2" customWidth="1"/>
    <col min="6150" max="6150" width="78.625" style="2" customWidth="1"/>
    <col min="6151" max="6151" width="18.625" style="2" customWidth="1"/>
    <col min="6152" max="6152" width="7.75" style="2" customWidth="1"/>
    <col min="6153" max="6404" width="9.125" style="2"/>
    <col min="6405" max="6405" width="8.125" style="2" customWidth="1"/>
    <col min="6406" max="6406" width="78.625" style="2" customWidth="1"/>
    <col min="6407" max="6407" width="18.625" style="2" customWidth="1"/>
    <col min="6408" max="6408" width="7.75" style="2" customWidth="1"/>
    <col min="6409" max="6660" width="9.125" style="2"/>
    <col min="6661" max="6661" width="8.125" style="2" customWidth="1"/>
    <col min="6662" max="6662" width="78.625" style="2" customWidth="1"/>
    <col min="6663" max="6663" width="18.625" style="2" customWidth="1"/>
    <col min="6664" max="6664" width="7.75" style="2" customWidth="1"/>
    <col min="6665" max="6916" width="9.125" style="2"/>
    <col min="6917" max="6917" width="8.125" style="2" customWidth="1"/>
    <col min="6918" max="6918" width="78.625" style="2" customWidth="1"/>
    <col min="6919" max="6919" width="18.625" style="2" customWidth="1"/>
    <col min="6920" max="6920" width="7.75" style="2" customWidth="1"/>
    <col min="6921" max="7172" width="9.125" style="2"/>
    <col min="7173" max="7173" width="8.125" style="2" customWidth="1"/>
    <col min="7174" max="7174" width="78.625" style="2" customWidth="1"/>
    <col min="7175" max="7175" width="18.625" style="2" customWidth="1"/>
    <col min="7176" max="7176" width="7.75" style="2" customWidth="1"/>
    <col min="7177" max="7428" width="9.125" style="2"/>
    <col min="7429" max="7429" width="8.125" style="2" customWidth="1"/>
    <col min="7430" max="7430" width="78.625" style="2" customWidth="1"/>
    <col min="7431" max="7431" width="18.625" style="2" customWidth="1"/>
    <col min="7432" max="7432" width="7.75" style="2" customWidth="1"/>
    <col min="7433" max="7684" width="9.125" style="2"/>
    <col min="7685" max="7685" width="8.125" style="2" customWidth="1"/>
    <col min="7686" max="7686" width="78.625" style="2" customWidth="1"/>
    <col min="7687" max="7687" width="18.625" style="2" customWidth="1"/>
    <col min="7688" max="7688" width="7.75" style="2" customWidth="1"/>
    <col min="7689" max="7940" width="9.125" style="2"/>
    <col min="7941" max="7941" width="8.125" style="2" customWidth="1"/>
    <col min="7942" max="7942" width="78.625" style="2" customWidth="1"/>
    <col min="7943" max="7943" width="18.625" style="2" customWidth="1"/>
    <col min="7944" max="7944" width="7.75" style="2" customWidth="1"/>
    <col min="7945" max="8196" width="9.125" style="2"/>
    <col min="8197" max="8197" width="8.125" style="2" customWidth="1"/>
    <col min="8198" max="8198" width="78.625" style="2" customWidth="1"/>
    <col min="8199" max="8199" width="18.625" style="2" customWidth="1"/>
    <col min="8200" max="8200" width="7.75" style="2" customWidth="1"/>
    <col min="8201" max="8452" width="9.125" style="2"/>
    <col min="8453" max="8453" width="8.125" style="2" customWidth="1"/>
    <col min="8454" max="8454" width="78.625" style="2" customWidth="1"/>
    <col min="8455" max="8455" width="18.625" style="2" customWidth="1"/>
    <col min="8456" max="8456" width="7.75" style="2" customWidth="1"/>
    <col min="8457" max="8708" width="9.125" style="2"/>
    <col min="8709" max="8709" width="8.125" style="2" customWidth="1"/>
    <col min="8710" max="8710" width="78.625" style="2" customWidth="1"/>
    <col min="8711" max="8711" width="18.625" style="2" customWidth="1"/>
    <col min="8712" max="8712" width="7.75" style="2" customWidth="1"/>
    <col min="8713" max="8964" width="9.125" style="2"/>
    <col min="8965" max="8965" width="8.125" style="2" customWidth="1"/>
    <col min="8966" max="8966" width="78.625" style="2" customWidth="1"/>
    <col min="8967" max="8967" width="18.625" style="2" customWidth="1"/>
    <col min="8968" max="8968" width="7.75" style="2" customWidth="1"/>
    <col min="8969" max="9220" width="9.125" style="2"/>
    <col min="9221" max="9221" width="8.125" style="2" customWidth="1"/>
    <col min="9222" max="9222" width="78.625" style="2" customWidth="1"/>
    <col min="9223" max="9223" width="18.625" style="2" customWidth="1"/>
    <col min="9224" max="9224" width="7.75" style="2" customWidth="1"/>
    <col min="9225" max="9476" width="9.125" style="2"/>
    <col min="9477" max="9477" width="8.125" style="2" customWidth="1"/>
    <col min="9478" max="9478" width="78.625" style="2" customWidth="1"/>
    <col min="9479" max="9479" width="18.625" style="2" customWidth="1"/>
    <col min="9480" max="9480" width="7.75" style="2" customWidth="1"/>
    <col min="9481" max="9732" width="9.125" style="2"/>
    <col min="9733" max="9733" width="8.125" style="2" customWidth="1"/>
    <col min="9734" max="9734" width="78.625" style="2" customWidth="1"/>
    <col min="9735" max="9735" width="18.625" style="2" customWidth="1"/>
    <col min="9736" max="9736" width="7.75" style="2" customWidth="1"/>
    <col min="9737" max="9988" width="9.125" style="2"/>
    <col min="9989" max="9989" width="8.125" style="2" customWidth="1"/>
    <col min="9990" max="9990" width="78.625" style="2" customWidth="1"/>
    <col min="9991" max="9991" width="18.625" style="2" customWidth="1"/>
    <col min="9992" max="9992" width="7.75" style="2" customWidth="1"/>
    <col min="9993" max="10244" width="9.125" style="2"/>
    <col min="10245" max="10245" width="8.125" style="2" customWidth="1"/>
    <col min="10246" max="10246" width="78.625" style="2" customWidth="1"/>
    <col min="10247" max="10247" width="18.625" style="2" customWidth="1"/>
    <col min="10248" max="10248" width="7.75" style="2" customWidth="1"/>
    <col min="10249" max="10500" width="9.125" style="2"/>
    <col min="10501" max="10501" width="8.125" style="2" customWidth="1"/>
    <col min="10502" max="10502" width="78.625" style="2" customWidth="1"/>
    <col min="10503" max="10503" width="18.625" style="2" customWidth="1"/>
    <col min="10504" max="10504" width="7.75" style="2" customWidth="1"/>
    <col min="10505" max="10756" width="9.125" style="2"/>
    <col min="10757" max="10757" width="8.125" style="2" customWidth="1"/>
    <col min="10758" max="10758" width="78.625" style="2" customWidth="1"/>
    <col min="10759" max="10759" width="18.625" style="2" customWidth="1"/>
    <col min="10760" max="10760" width="7.75" style="2" customWidth="1"/>
    <col min="10761" max="11012" width="9.125" style="2"/>
    <col min="11013" max="11013" width="8.125" style="2" customWidth="1"/>
    <col min="11014" max="11014" width="78.625" style="2" customWidth="1"/>
    <col min="11015" max="11015" width="18.625" style="2" customWidth="1"/>
    <col min="11016" max="11016" width="7.75" style="2" customWidth="1"/>
    <col min="11017" max="11268" width="9.125" style="2"/>
    <col min="11269" max="11269" width="8.125" style="2" customWidth="1"/>
    <col min="11270" max="11270" width="78.625" style="2" customWidth="1"/>
    <col min="11271" max="11271" width="18.625" style="2" customWidth="1"/>
    <col min="11272" max="11272" width="7.75" style="2" customWidth="1"/>
    <col min="11273" max="11524" width="9.125" style="2"/>
    <col min="11525" max="11525" width="8.125" style="2" customWidth="1"/>
    <col min="11526" max="11526" width="78.625" style="2" customWidth="1"/>
    <col min="11527" max="11527" width="18.625" style="2" customWidth="1"/>
    <col min="11528" max="11528" width="7.75" style="2" customWidth="1"/>
    <col min="11529" max="11780" width="9.125" style="2"/>
    <col min="11781" max="11781" width="8.125" style="2" customWidth="1"/>
    <col min="11782" max="11782" width="78.625" style="2" customWidth="1"/>
    <col min="11783" max="11783" width="18.625" style="2" customWidth="1"/>
    <col min="11784" max="11784" width="7.75" style="2" customWidth="1"/>
    <col min="11785" max="12036" width="9.125" style="2"/>
    <col min="12037" max="12037" width="8.125" style="2" customWidth="1"/>
    <col min="12038" max="12038" width="78.625" style="2" customWidth="1"/>
    <col min="12039" max="12039" width="18.625" style="2" customWidth="1"/>
    <col min="12040" max="12040" width="7.75" style="2" customWidth="1"/>
    <col min="12041" max="12292" width="9.125" style="2"/>
    <col min="12293" max="12293" width="8.125" style="2" customWidth="1"/>
    <col min="12294" max="12294" width="78.625" style="2" customWidth="1"/>
    <col min="12295" max="12295" width="18.625" style="2" customWidth="1"/>
    <col min="12296" max="12296" width="7.75" style="2" customWidth="1"/>
    <col min="12297" max="12548" width="9.125" style="2"/>
    <col min="12549" max="12549" width="8.125" style="2" customWidth="1"/>
    <col min="12550" max="12550" width="78.625" style="2" customWidth="1"/>
    <col min="12551" max="12551" width="18.625" style="2" customWidth="1"/>
    <col min="12552" max="12552" width="7.75" style="2" customWidth="1"/>
    <col min="12553" max="12804" width="9.125" style="2"/>
    <col min="12805" max="12805" width="8.125" style="2" customWidth="1"/>
    <col min="12806" max="12806" width="78.625" style="2" customWidth="1"/>
    <col min="12807" max="12807" width="18.625" style="2" customWidth="1"/>
    <col min="12808" max="12808" width="7.75" style="2" customWidth="1"/>
    <col min="12809" max="13060" width="9.125" style="2"/>
    <col min="13061" max="13061" width="8.125" style="2" customWidth="1"/>
    <col min="13062" max="13062" width="78.625" style="2" customWidth="1"/>
    <col min="13063" max="13063" width="18.625" style="2" customWidth="1"/>
    <col min="13064" max="13064" width="7.75" style="2" customWidth="1"/>
    <col min="13065" max="13316" width="9.125" style="2"/>
    <col min="13317" max="13317" width="8.125" style="2" customWidth="1"/>
    <col min="13318" max="13318" width="78.625" style="2" customWidth="1"/>
    <col min="13319" max="13319" width="18.625" style="2" customWidth="1"/>
    <col min="13320" max="13320" width="7.75" style="2" customWidth="1"/>
    <col min="13321" max="13572" width="9.125" style="2"/>
    <col min="13573" max="13573" width="8.125" style="2" customWidth="1"/>
    <col min="13574" max="13574" width="78.625" style="2" customWidth="1"/>
    <col min="13575" max="13575" width="18.625" style="2" customWidth="1"/>
    <col min="13576" max="13576" width="7.75" style="2" customWidth="1"/>
    <col min="13577" max="13828" width="9.125" style="2"/>
    <col min="13829" max="13829" width="8.125" style="2" customWidth="1"/>
    <col min="13830" max="13830" width="78.625" style="2" customWidth="1"/>
    <col min="13831" max="13831" width="18.625" style="2" customWidth="1"/>
    <col min="13832" max="13832" width="7.75" style="2" customWidth="1"/>
    <col min="13833" max="14084" width="9.125" style="2"/>
    <col min="14085" max="14085" width="8.125" style="2" customWidth="1"/>
    <col min="14086" max="14086" width="78.625" style="2" customWidth="1"/>
    <col min="14087" max="14087" width="18.625" style="2" customWidth="1"/>
    <col min="14088" max="14088" width="7.75" style="2" customWidth="1"/>
    <col min="14089" max="14340" width="9.125" style="2"/>
    <col min="14341" max="14341" width="8.125" style="2" customWidth="1"/>
    <col min="14342" max="14342" width="78.625" style="2" customWidth="1"/>
    <col min="14343" max="14343" width="18.625" style="2" customWidth="1"/>
    <col min="14344" max="14344" width="7.75" style="2" customWidth="1"/>
    <col min="14345" max="14596" width="9.125" style="2"/>
    <col min="14597" max="14597" width="8.125" style="2" customWidth="1"/>
    <col min="14598" max="14598" width="78.625" style="2" customWidth="1"/>
    <col min="14599" max="14599" width="18.625" style="2" customWidth="1"/>
    <col min="14600" max="14600" width="7.75" style="2" customWidth="1"/>
    <col min="14601" max="14852" width="9.125" style="2"/>
    <col min="14853" max="14853" width="8.125" style="2" customWidth="1"/>
    <col min="14854" max="14854" width="78.625" style="2" customWidth="1"/>
    <col min="14855" max="14855" width="18.625" style="2" customWidth="1"/>
    <col min="14856" max="14856" width="7.75" style="2" customWidth="1"/>
    <col min="14857" max="15108" width="9.125" style="2"/>
    <col min="15109" max="15109" width="8.125" style="2" customWidth="1"/>
    <col min="15110" max="15110" width="78.625" style="2" customWidth="1"/>
    <col min="15111" max="15111" width="18.625" style="2" customWidth="1"/>
    <col min="15112" max="15112" width="7.75" style="2" customWidth="1"/>
    <col min="15113" max="15364" width="9.125" style="2"/>
    <col min="15365" max="15365" width="8.125" style="2" customWidth="1"/>
    <col min="15366" max="15366" width="78.625" style="2" customWidth="1"/>
    <col min="15367" max="15367" width="18.625" style="2" customWidth="1"/>
    <col min="15368" max="15368" width="7.75" style="2" customWidth="1"/>
    <col min="15369" max="15620" width="9.125" style="2"/>
    <col min="15621" max="15621" width="8.125" style="2" customWidth="1"/>
    <col min="15622" max="15622" width="78.625" style="2" customWidth="1"/>
    <col min="15623" max="15623" width="18.625" style="2" customWidth="1"/>
    <col min="15624" max="15624" width="7.75" style="2" customWidth="1"/>
    <col min="15625" max="15876" width="9.125" style="2"/>
    <col min="15877" max="15877" width="8.125" style="2" customWidth="1"/>
    <col min="15878" max="15878" width="78.625" style="2" customWidth="1"/>
    <col min="15879" max="15879" width="18.625" style="2" customWidth="1"/>
    <col min="15880" max="15880" width="7.75" style="2" customWidth="1"/>
    <col min="15881" max="16132" width="9.125" style="2"/>
    <col min="16133" max="16133" width="8.125" style="2" customWidth="1"/>
    <col min="16134" max="16134" width="78.625" style="2" customWidth="1"/>
    <col min="16135" max="16135" width="18.625" style="2" customWidth="1"/>
    <col min="16136" max="16136" width="7.75" style="2" customWidth="1"/>
    <col min="16137" max="16384" width="9.125" style="2"/>
  </cols>
  <sheetData>
    <row r="1" spans="1:7" ht="15.95" customHeight="1" x14ac:dyDescent="0.25">
      <c r="A1" s="146" t="s">
        <v>0</v>
      </c>
      <c r="B1" s="146"/>
      <c r="C1" s="146"/>
      <c r="D1" s="1"/>
      <c r="E1" s="1"/>
      <c r="F1" s="1"/>
      <c r="G1" s="1"/>
    </row>
    <row r="2" spans="1:7" ht="15.95" customHeight="1" thickBot="1" x14ac:dyDescent="0.3">
      <c r="A2" s="145" t="s">
        <v>1</v>
      </c>
      <c r="B2" s="145"/>
      <c r="C2" s="3" t="s">
        <v>2</v>
      </c>
      <c r="D2" s="3" t="s">
        <v>3</v>
      </c>
      <c r="E2" s="3" t="s">
        <v>3</v>
      </c>
      <c r="F2" s="3" t="s">
        <v>3</v>
      </c>
      <c r="G2" s="3" t="s">
        <v>3</v>
      </c>
    </row>
    <row r="3" spans="1:7" ht="24.75" thickBot="1" x14ac:dyDescent="0.3">
      <c r="A3" s="4" t="s">
        <v>4</v>
      </c>
      <c r="B3" s="5" t="s">
        <v>5</v>
      </c>
      <c r="C3" s="78" t="s">
        <v>214</v>
      </c>
      <c r="D3" s="6" t="s">
        <v>7</v>
      </c>
      <c r="E3" s="6" t="s">
        <v>8</v>
      </c>
      <c r="F3" s="6" t="s">
        <v>9</v>
      </c>
      <c r="G3" s="6" t="s">
        <v>8</v>
      </c>
    </row>
    <row r="4" spans="1:7" s="10" customFormat="1" ht="12" customHeight="1" thickBot="1" x14ac:dyDescent="0.25">
      <c r="A4" s="7">
        <v>1</v>
      </c>
      <c r="B4" s="8">
        <v>2</v>
      </c>
      <c r="C4" s="9">
        <v>3</v>
      </c>
      <c r="D4" s="9">
        <v>3</v>
      </c>
      <c r="E4" s="9">
        <v>3</v>
      </c>
      <c r="F4" s="9">
        <v>3</v>
      </c>
      <c r="G4" s="9">
        <v>3</v>
      </c>
    </row>
    <row r="5" spans="1:7" s="14" customFormat="1" ht="12" customHeight="1" thickBot="1" x14ac:dyDescent="0.25">
      <c r="A5" s="11" t="s">
        <v>10</v>
      </c>
      <c r="B5" s="12" t="s">
        <v>11</v>
      </c>
      <c r="C5" s="13"/>
      <c r="D5" s="13" t="e">
        <f>+#REF!+#REF!+#REF!+#REF!+#REF!+#REF!</f>
        <v>#REF!</v>
      </c>
      <c r="E5" s="13" t="e">
        <f>+#REF!+#REF!+#REF!+#REF!+#REF!+#REF!</f>
        <v>#REF!</v>
      </c>
      <c r="F5" s="13" t="e">
        <f>+#REF!+#REF!+#REF!+#REF!+#REF!+#REF!</f>
        <v>#REF!</v>
      </c>
      <c r="G5" s="13" t="e">
        <f>+#REF!+#REF!+#REF!+#REF!+#REF!+#REF!</f>
        <v>#REF!</v>
      </c>
    </row>
    <row r="6" spans="1:7" s="14" customFormat="1" ht="12" customHeight="1" thickBot="1" x14ac:dyDescent="0.25">
      <c r="A6" s="11" t="s">
        <v>12</v>
      </c>
      <c r="B6" s="15" t="s">
        <v>13</v>
      </c>
      <c r="C6" s="13">
        <f>+C7+C8+C9+C10+C11</f>
        <v>160234781</v>
      </c>
      <c r="D6" s="13">
        <f t="shared" ref="D6:G6" si="0">+D7+D8+D9+D10+D11</f>
        <v>103445</v>
      </c>
      <c r="E6" s="13">
        <f t="shared" si="0"/>
        <v>103445</v>
      </c>
      <c r="F6" s="13">
        <f t="shared" si="0"/>
        <v>103445</v>
      </c>
      <c r="G6" s="13">
        <f t="shared" si="0"/>
        <v>103445</v>
      </c>
    </row>
    <row r="7" spans="1:7" s="14" customFormat="1" ht="12" customHeight="1" x14ac:dyDescent="0.2">
      <c r="A7" s="16" t="s">
        <v>14</v>
      </c>
      <c r="B7" s="17" t="s">
        <v>15</v>
      </c>
      <c r="C7" s="18"/>
      <c r="D7" s="18"/>
      <c r="E7" s="18"/>
      <c r="F7" s="18"/>
      <c r="G7" s="18"/>
    </row>
    <row r="8" spans="1:7" s="14" customFormat="1" ht="12" customHeight="1" x14ac:dyDescent="0.2">
      <c r="A8" s="19" t="s">
        <v>16</v>
      </c>
      <c r="B8" s="20" t="s">
        <v>17</v>
      </c>
      <c r="C8" s="21"/>
      <c r="D8" s="21"/>
      <c r="E8" s="21"/>
      <c r="F8" s="21"/>
      <c r="G8" s="21"/>
    </row>
    <row r="9" spans="1:7" s="14" customFormat="1" ht="12" customHeight="1" x14ac:dyDescent="0.2">
      <c r="A9" s="19" t="s">
        <v>18</v>
      </c>
      <c r="B9" s="20" t="s">
        <v>19</v>
      </c>
      <c r="C9" s="21"/>
      <c r="D9" s="21"/>
      <c r="E9" s="21"/>
      <c r="F9" s="21"/>
      <c r="G9" s="21"/>
    </row>
    <row r="10" spans="1:7" s="14" customFormat="1" ht="12" customHeight="1" x14ac:dyDescent="0.2">
      <c r="A10" s="19" t="s">
        <v>20</v>
      </c>
      <c r="B10" s="20" t="s">
        <v>21</v>
      </c>
      <c r="C10" s="21"/>
      <c r="D10" s="21"/>
      <c r="E10" s="21"/>
      <c r="F10" s="21"/>
      <c r="G10" s="21"/>
    </row>
    <row r="11" spans="1:7" s="14" customFormat="1" ht="12" customHeight="1" x14ac:dyDescent="0.2">
      <c r="A11" s="19" t="s">
        <v>22</v>
      </c>
      <c r="B11" s="20" t="s">
        <v>23</v>
      </c>
      <c r="C11" s="21">
        <v>160234781</v>
      </c>
      <c r="D11" s="21">
        <v>103445</v>
      </c>
      <c r="E11" s="21">
        <v>103445</v>
      </c>
      <c r="F11" s="21">
        <v>103445</v>
      </c>
      <c r="G11" s="21">
        <v>103445</v>
      </c>
    </row>
    <row r="12" spans="1:7" s="14" customFormat="1" ht="12" customHeight="1" thickBot="1" x14ac:dyDescent="0.25">
      <c r="A12" s="22" t="s">
        <v>24</v>
      </c>
      <c r="B12" s="23" t="s">
        <v>25</v>
      </c>
      <c r="C12" s="24"/>
      <c r="D12" s="24"/>
      <c r="E12" s="24"/>
      <c r="F12" s="24"/>
      <c r="G12" s="24"/>
    </row>
    <row r="13" spans="1:7" s="14" customFormat="1" ht="12" customHeight="1" thickBot="1" x14ac:dyDescent="0.25">
      <c r="A13" s="11" t="s">
        <v>26</v>
      </c>
      <c r="B13" s="12" t="s">
        <v>27</v>
      </c>
      <c r="C13" s="13">
        <f>+C14+C15+C16+C17+C18</f>
        <v>0</v>
      </c>
      <c r="D13" s="13">
        <f t="shared" ref="D13:G13" si="1">+D14+D15+D16+D17+D18</f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</row>
    <row r="14" spans="1:7" s="14" customFormat="1" ht="12" customHeight="1" x14ac:dyDescent="0.2">
      <c r="A14" s="16" t="s">
        <v>28</v>
      </c>
      <c r="B14" s="17" t="s">
        <v>29</v>
      </c>
      <c r="C14" s="18"/>
      <c r="D14" s="18"/>
      <c r="E14" s="18"/>
      <c r="F14" s="18"/>
      <c r="G14" s="18"/>
    </row>
    <row r="15" spans="1:7" s="14" customFormat="1" ht="12" customHeight="1" x14ac:dyDescent="0.2">
      <c r="A15" s="19" t="s">
        <v>30</v>
      </c>
      <c r="B15" s="20" t="s">
        <v>31</v>
      </c>
      <c r="C15" s="21"/>
      <c r="D15" s="21"/>
      <c r="E15" s="21"/>
      <c r="F15" s="21"/>
      <c r="G15" s="21"/>
    </row>
    <row r="16" spans="1:7" s="14" customFormat="1" ht="12" customHeight="1" x14ac:dyDescent="0.2">
      <c r="A16" s="19" t="s">
        <v>32</v>
      </c>
      <c r="B16" s="20" t="s">
        <v>33</v>
      </c>
      <c r="C16" s="21"/>
      <c r="D16" s="21"/>
      <c r="E16" s="21"/>
      <c r="F16" s="21"/>
      <c r="G16" s="21"/>
    </row>
    <row r="17" spans="1:7" s="14" customFormat="1" ht="12" customHeight="1" x14ac:dyDescent="0.2">
      <c r="A17" s="19" t="s">
        <v>34</v>
      </c>
      <c r="B17" s="20" t="s">
        <v>35</v>
      </c>
      <c r="C17" s="21"/>
      <c r="D17" s="21"/>
      <c r="E17" s="21"/>
      <c r="F17" s="21"/>
      <c r="G17" s="21"/>
    </row>
    <row r="18" spans="1:7" s="14" customFormat="1" ht="12" customHeight="1" x14ac:dyDescent="0.2">
      <c r="A18" s="19" t="s">
        <v>36</v>
      </c>
      <c r="B18" s="20" t="s">
        <v>37</v>
      </c>
      <c r="C18" s="21"/>
      <c r="D18" s="21"/>
      <c r="E18" s="21"/>
      <c r="F18" s="21"/>
      <c r="G18" s="21"/>
    </row>
    <row r="19" spans="1:7" s="14" customFormat="1" ht="12" customHeight="1" thickBot="1" x14ac:dyDescent="0.25">
      <c r="A19" s="22" t="s">
        <v>38</v>
      </c>
      <c r="B19" s="23" t="s">
        <v>39</v>
      </c>
      <c r="C19" s="24"/>
      <c r="D19" s="24"/>
      <c r="E19" s="24"/>
      <c r="F19" s="24"/>
      <c r="G19" s="24"/>
    </row>
    <row r="20" spans="1:7" s="14" customFormat="1" ht="12" customHeight="1" thickBot="1" x14ac:dyDescent="0.25">
      <c r="A20" s="11" t="s">
        <v>40</v>
      </c>
      <c r="B20" s="12" t="s">
        <v>41</v>
      </c>
      <c r="C20" s="25">
        <f>+C21+C24+C25+C26</f>
        <v>0</v>
      </c>
      <c r="D20" s="25">
        <f t="shared" ref="D20:G20" si="2">+D21+D24+D25+D26</f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</row>
    <row r="21" spans="1:7" s="14" customFormat="1" ht="12" hidden="1" customHeight="1" x14ac:dyDescent="0.2">
      <c r="A21" s="16" t="s">
        <v>42</v>
      </c>
      <c r="B21" s="17" t="s">
        <v>43</v>
      </c>
      <c r="C21" s="26">
        <f>+C22+C23</f>
        <v>0</v>
      </c>
      <c r="D21" s="26">
        <f t="shared" ref="D21:G21" si="3">+D22+D23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</row>
    <row r="22" spans="1:7" s="14" customFormat="1" ht="12" hidden="1" customHeight="1" x14ac:dyDescent="0.2">
      <c r="A22" s="19" t="s">
        <v>44</v>
      </c>
      <c r="B22" s="20" t="s">
        <v>45</v>
      </c>
      <c r="C22" s="21"/>
      <c r="D22" s="21"/>
      <c r="E22" s="21"/>
      <c r="F22" s="21"/>
      <c r="G22" s="21"/>
    </row>
    <row r="23" spans="1:7" s="14" customFormat="1" ht="12" hidden="1" customHeight="1" x14ac:dyDescent="0.2">
      <c r="A23" s="19" t="s">
        <v>46</v>
      </c>
      <c r="B23" s="20" t="s">
        <v>47</v>
      </c>
      <c r="C23" s="21"/>
      <c r="D23" s="21"/>
      <c r="E23" s="21"/>
      <c r="F23" s="21"/>
      <c r="G23" s="21"/>
    </row>
    <row r="24" spans="1:7" s="14" customFormat="1" ht="12" hidden="1" customHeight="1" x14ac:dyDescent="0.2">
      <c r="A24" s="19" t="s">
        <v>48</v>
      </c>
      <c r="B24" s="20" t="s">
        <v>49</v>
      </c>
      <c r="C24" s="21"/>
      <c r="D24" s="21"/>
      <c r="E24" s="21"/>
      <c r="F24" s="21"/>
      <c r="G24" s="21"/>
    </row>
    <row r="25" spans="1:7" s="14" customFormat="1" ht="12" hidden="1" customHeight="1" x14ac:dyDescent="0.2">
      <c r="A25" s="19" t="s">
        <v>50</v>
      </c>
      <c r="B25" s="20" t="s">
        <v>51</v>
      </c>
      <c r="C25" s="21"/>
      <c r="D25" s="21"/>
      <c r="E25" s="21"/>
      <c r="F25" s="21"/>
      <c r="G25" s="21"/>
    </row>
    <row r="26" spans="1:7" s="14" customFormat="1" ht="12" hidden="1" customHeight="1" thickBot="1" x14ac:dyDescent="0.25">
      <c r="A26" s="22" t="s">
        <v>52</v>
      </c>
      <c r="B26" s="23" t="s">
        <v>53</v>
      </c>
      <c r="C26" s="24"/>
      <c r="D26" s="24"/>
      <c r="E26" s="24"/>
      <c r="F26" s="24"/>
      <c r="G26" s="24"/>
    </row>
    <row r="27" spans="1:7" s="14" customFormat="1" ht="12" customHeight="1" thickBot="1" x14ac:dyDescent="0.25">
      <c r="A27" s="11" t="s">
        <v>54</v>
      </c>
      <c r="B27" s="12" t="s">
        <v>55</v>
      </c>
      <c r="C27" s="13">
        <f>SUM(C28:C37)</f>
        <v>109792000</v>
      </c>
      <c r="D27" s="13">
        <f t="shared" ref="D27:G27" si="4">SUM(D28:D37)</f>
        <v>37314</v>
      </c>
      <c r="E27" s="13">
        <f t="shared" si="4"/>
        <v>37314</v>
      </c>
      <c r="F27" s="13">
        <f t="shared" si="4"/>
        <v>37314</v>
      </c>
      <c r="G27" s="13">
        <f t="shared" si="4"/>
        <v>37314</v>
      </c>
    </row>
    <row r="28" spans="1:7" s="14" customFormat="1" ht="12" customHeight="1" x14ac:dyDescent="0.2">
      <c r="A28" s="16" t="s">
        <v>56</v>
      </c>
      <c r="B28" s="17" t="s">
        <v>57</v>
      </c>
      <c r="C28" s="18"/>
      <c r="D28" s="18"/>
      <c r="E28" s="18"/>
      <c r="F28" s="18"/>
      <c r="G28" s="18"/>
    </row>
    <row r="29" spans="1:7" s="14" customFormat="1" ht="12" customHeight="1" x14ac:dyDescent="0.2">
      <c r="A29" s="19" t="s">
        <v>58</v>
      </c>
      <c r="B29" s="20" t="s">
        <v>59</v>
      </c>
      <c r="C29" s="21">
        <v>61856000</v>
      </c>
      <c r="D29" s="21">
        <v>37314</v>
      </c>
      <c r="E29" s="21">
        <v>37314</v>
      </c>
      <c r="F29" s="21">
        <v>37314</v>
      </c>
      <c r="G29" s="21">
        <v>37314</v>
      </c>
    </row>
    <row r="30" spans="1:7" s="14" customFormat="1" ht="12" customHeight="1" x14ac:dyDescent="0.2">
      <c r="A30" s="19" t="s">
        <v>60</v>
      </c>
      <c r="B30" s="20" t="s">
        <v>61</v>
      </c>
      <c r="C30" s="21"/>
      <c r="D30" s="21"/>
      <c r="E30" s="21"/>
      <c r="F30" s="21"/>
      <c r="G30" s="21"/>
    </row>
    <row r="31" spans="1:7" s="14" customFormat="1" ht="12" customHeight="1" x14ac:dyDescent="0.2">
      <c r="A31" s="19" t="s">
        <v>62</v>
      </c>
      <c r="B31" s="20" t="s">
        <v>63</v>
      </c>
      <c r="C31" s="21"/>
      <c r="D31" s="21"/>
      <c r="E31" s="21"/>
      <c r="F31" s="21"/>
      <c r="G31" s="21"/>
    </row>
    <row r="32" spans="1:7" s="14" customFormat="1" ht="12" customHeight="1" x14ac:dyDescent="0.2">
      <c r="A32" s="19" t="s">
        <v>64</v>
      </c>
      <c r="B32" s="20" t="s">
        <v>65</v>
      </c>
      <c r="C32" s="21"/>
      <c r="D32" s="21"/>
      <c r="E32" s="21"/>
      <c r="F32" s="21"/>
      <c r="G32" s="21"/>
    </row>
    <row r="33" spans="1:7" s="14" customFormat="1" ht="12" customHeight="1" x14ac:dyDescent="0.2">
      <c r="A33" s="19" t="s">
        <v>66</v>
      </c>
      <c r="B33" s="20" t="s">
        <v>67</v>
      </c>
      <c r="C33" s="21"/>
      <c r="D33" s="21"/>
      <c r="E33" s="21"/>
      <c r="F33" s="21"/>
      <c r="G33" s="21"/>
    </row>
    <row r="34" spans="1:7" s="14" customFormat="1" ht="12" customHeight="1" x14ac:dyDescent="0.2">
      <c r="A34" s="19" t="s">
        <v>68</v>
      </c>
      <c r="B34" s="20" t="s">
        <v>69</v>
      </c>
      <c r="C34" s="21"/>
      <c r="D34" s="21"/>
      <c r="E34" s="21"/>
      <c r="F34" s="21"/>
      <c r="G34" s="21"/>
    </row>
    <row r="35" spans="1:7" s="14" customFormat="1" ht="12" customHeight="1" x14ac:dyDescent="0.2">
      <c r="A35" s="19" t="s">
        <v>70</v>
      </c>
      <c r="B35" s="20" t="s">
        <v>71</v>
      </c>
      <c r="C35" s="21"/>
      <c r="D35" s="21"/>
      <c r="E35" s="21"/>
      <c r="F35" s="21"/>
      <c r="G35" s="21"/>
    </row>
    <row r="36" spans="1:7" s="14" customFormat="1" ht="12" customHeight="1" x14ac:dyDescent="0.2">
      <c r="A36" s="19" t="s">
        <v>72</v>
      </c>
      <c r="B36" s="20" t="s">
        <v>73</v>
      </c>
      <c r="C36" s="27"/>
      <c r="D36" s="27"/>
      <c r="E36" s="27"/>
      <c r="F36" s="27"/>
      <c r="G36" s="27"/>
    </row>
    <row r="37" spans="1:7" s="14" customFormat="1" ht="12" customHeight="1" thickBot="1" x14ac:dyDescent="0.25">
      <c r="A37" s="22" t="s">
        <v>74</v>
      </c>
      <c r="B37" s="23" t="s">
        <v>75</v>
      </c>
      <c r="C37" s="28">
        <v>47936000</v>
      </c>
      <c r="D37" s="28"/>
      <c r="E37" s="28"/>
      <c r="F37" s="28"/>
      <c r="G37" s="28"/>
    </row>
    <row r="38" spans="1:7" s="14" customFormat="1" ht="12" customHeight="1" thickBot="1" x14ac:dyDescent="0.25">
      <c r="A38" s="11" t="s">
        <v>76</v>
      </c>
      <c r="B38" s="12" t="s">
        <v>77</v>
      </c>
      <c r="C38" s="13">
        <f>SUM(C39:C43)</f>
        <v>0</v>
      </c>
      <c r="D38" s="13">
        <f t="shared" ref="D38:G38" si="5">SUM(D39:D43)</f>
        <v>0</v>
      </c>
      <c r="E38" s="13">
        <f t="shared" si="5"/>
        <v>0</v>
      </c>
      <c r="F38" s="13">
        <f t="shared" si="5"/>
        <v>0</v>
      </c>
      <c r="G38" s="13">
        <f t="shared" si="5"/>
        <v>0</v>
      </c>
    </row>
    <row r="39" spans="1:7" s="14" customFormat="1" ht="12" customHeight="1" x14ac:dyDescent="0.2">
      <c r="A39" s="16" t="s">
        <v>78</v>
      </c>
      <c r="B39" s="17" t="s">
        <v>79</v>
      </c>
      <c r="C39" s="29"/>
      <c r="D39" s="29"/>
      <c r="E39" s="29"/>
      <c r="F39" s="29"/>
      <c r="G39" s="29"/>
    </row>
    <row r="40" spans="1:7" s="14" customFormat="1" ht="12" customHeight="1" x14ac:dyDescent="0.2">
      <c r="A40" s="19" t="s">
        <v>80</v>
      </c>
      <c r="B40" s="20" t="s">
        <v>81</v>
      </c>
      <c r="C40" s="27"/>
      <c r="D40" s="27"/>
      <c r="E40" s="27"/>
      <c r="F40" s="27"/>
      <c r="G40" s="27"/>
    </row>
    <row r="41" spans="1:7" s="14" customFormat="1" ht="12" customHeight="1" x14ac:dyDescent="0.2">
      <c r="A41" s="19" t="s">
        <v>82</v>
      </c>
      <c r="B41" s="20" t="s">
        <v>83</v>
      </c>
      <c r="C41" s="27"/>
      <c r="D41" s="27"/>
      <c r="E41" s="27"/>
      <c r="F41" s="27"/>
      <c r="G41" s="27"/>
    </row>
    <row r="42" spans="1:7" s="14" customFormat="1" ht="12" customHeight="1" x14ac:dyDescent="0.2">
      <c r="A42" s="19" t="s">
        <v>84</v>
      </c>
      <c r="B42" s="20" t="s">
        <v>85</v>
      </c>
      <c r="C42" s="27"/>
      <c r="D42" s="27"/>
      <c r="E42" s="27"/>
      <c r="F42" s="27"/>
      <c r="G42" s="27"/>
    </row>
    <row r="43" spans="1:7" s="14" customFormat="1" ht="12" customHeight="1" thickBot="1" x14ac:dyDescent="0.25">
      <c r="A43" s="22" t="s">
        <v>86</v>
      </c>
      <c r="B43" s="23" t="s">
        <v>87</v>
      </c>
      <c r="C43" s="28"/>
      <c r="D43" s="28"/>
      <c r="E43" s="28"/>
      <c r="F43" s="28"/>
      <c r="G43" s="28"/>
    </row>
    <row r="44" spans="1:7" s="14" customFormat="1" ht="12" customHeight="1" thickBot="1" x14ac:dyDescent="0.25">
      <c r="A44" s="11" t="s">
        <v>88</v>
      </c>
      <c r="B44" s="12" t="s">
        <v>89</v>
      </c>
      <c r="C44" s="13">
        <f>SUM(C45:C47)</f>
        <v>0</v>
      </c>
      <c r="D44" s="13">
        <f t="shared" ref="D44:G44" si="6">SUM(D45:D47)</f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</row>
    <row r="45" spans="1:7" s="14" customFormat="1" ht="12" customHeight="1" x14ac:dyDescent="0.2">
      <c r="A45" s="16" t="s">
        <v>90</v>
      </c>
      <c r="B45" s="17" t="s">
        <v>91</v>
      </c>
      <c r="C45" s="18"/>
      <c r="D45" s="18"/>
      <c r="E45" s="18"/>
      <c r="F45" s="18"/>
      <c r="G45" s="18"/>
    </row>
    <row r="46" spans="1:7" s="14" customFormat="1" ht="12" customHeight="1" x14ac:dyDescent="0.2">
      <c r="A46" s="19" t="s">
        <v>92</v>
      </c>
      <c r="B46" s="20" t="s">
        <v>215</v>
      </c>
      <c r="C46" s="21"/>
      <c r="D46" s="21"/>
      <c r="E46" s="21"/>
      <c r="F46" s="21"/>
      <c r="G46" s="21"/>
    </row>
    <row r="47" spans="1:7" s="14" customFormat="1" ht="12" customHeight="1" x14ac:dyDescent="0.2">
      <c r="A47" s="19" t="s">
        <v>94</v>
      </c>
      <c r="B47" s="20" t="s">
        <v>95</v>
      </c>
      <c r="C47" s="21"/>
      <c r="D47" s="21"/>
      <c r="E47" s="21"/>
      <c r="F47" s="21"/>
      <c r="G47" s="21"/>
    </row>
    <row r="48" spans="1:7" s="14" customFormat="1" ht="12" customHeight="1" thickBot="1" x14ac:dyDescent="0.25">
      <c r="A48" s="22" t="s">
        <v>96</v>
      </c>
      <c r="B48" s="23" t="s">
        <v>97</v>
      </c>
      <c r="C48" s="24"/>
      <c r="D48" s="24"/>
      <c r="E48" s="24"/>
      <c r="F48" s="24"/>
      <c r="G48" s="24"/>
    </row>
    <row r="49" spans="1:7" s="14" customFormat="1" ht="12" customHeight="1" thickBot="1" x14ac:dyDescent="0.25">
      <c r="A49" s="11" t="s">
        <v>98</v>
      </c>
      <c r="B49" s="15" t="s">
        <v>99</v>
      </c>
      <c r="C49" s="13">
        <f>SUM(C50:C52)</f>
        <v>0</v>
      </c>
      <c r="D49" s="13">
        <f t="shared" ref="D49:G49" si="7">SUM(D50:D52)</f>
        <v>0</v>
      </c>
      <c r="E49" s="13">
        <f t="shared" si="7"/>
        <v>0</v>
      </c>
      <c r="F49" s="13">
        <f t="shared" si="7"/>
        <v>0</v>
      </c>
      <c r="G49" s="13">
        <f t="shared" si="7"/>
        <v>0</v>
      </c>
    </row>
    <row r="50" spans="1:7" s="14" customFormat="1" ht="12" customHeight="1" x14ac:dyDescent="0.2">
      <c r="A50" s="16" t="s">
        <v>100</v>
      </c>
      <c r="B50" s="17" t="s">
        <v>101</v>
      </c>
      <c r="C50" s="27"/>
      <c r="D50" s="27"/>
      <c r="E50" s="27"/>
      <c r="F50" s="27"/>
      <c r="G50" s="27"/>
    </row>
    <row r="51" spans="1:7" s="14" customFormat="1" ht="12" customHeight="1" x14ac:dyDescent="0.2">
      <c r="A51" s="19" t="s">
        <v>102</v>
      </c>
      <c r="B51" s="20" t="s">
        <v>103</v>
      </c>
      <c r="C51" s="27"/>
      <c r="D51" s="27"/>
      <c r="E51" s="27"/>
      <c r="F51" s="27"/>
      <c r="G51" s="27"/>
    </row>
    <row r="52" spans="1:7" s="14" customFormat="1" ht="12" customHeight="1" x14ac:dyDescent="0.2">
      <c r="A52" s="19" t="s">
        <v>104</v>
      </c>
      <c r="B52" s="20" t="s">
        <v>105</v>
      </c>
      <c r="C52" s="27"/>
      <c r="D52" s="27"/>
      <c r="E52" s="27"/>
      <c r="F52" s="27"/>
      <c r="G52" s="27"/>
    </row>
    <row r="53" spans="1:7" s="14" customFormat="1" ht="12" customHeight="1" thickBot="1" x14ac:dyDescent="0.25">
      <c r="A53" s="22" t="s">
        <v>106</v>
      </c>
      <c r="B53" s="23" t="s">
        <v>107</v>
      </c>
      <c r="C53" s="27"/>
      <c r="D53" s="27"/>
      <c r="E53" s="27"/>
      <c r="F53" s="27"/>
      <c r="G53" s="27"/>
    </row>
    <row r="54" spans="1:7" s="14" customFormat="1" ht="12" customHeight="1" thickBot="1" x14ac:dyDescent="0.25">
      <c r="A54" s="11" t="s">
        <v>108</v>
      </c>
      <c r="B54" s="12" t="s">
        <v>109</v>
      </c>
      <c r="C54" s="25">
        <f>+C5+C6+C13+C20+C27+C38+C44+C49</f>
        <v>270026781</v>
      </c>
      <c r="D54" s="25" t="e">
        <f>+D5+D6+D13+D20+D27+D38+D44+D49</f>
        <v>#REF!</v>
      </c>
      <c r="E54" s="25" t="e">
        <f>+E5+E6+E13+E20+E27+E38+E44+E49</f>
        <v>#REF!</v>
      </c>
      <c r="F54" s="25" t="e">
        <f>+F5+F6+F13+F20+F27+F38+F44+F49</f>
        <v>#REF!</v>
      </c>
      <c r="G54" s="25" t="e">
        <f>+G5+G6+G13+G20+G27+G38+G44+G49</f>
        <v>#REF!</v>
      </c>
    </row>
    <row r="55" spans="1:7" s="14" customFormat="1" ht="12" customHeight="1" thickBot="1" x14ac:dyDescent="0.25">
      <c r="A55" s="30" t="s">
        <v>110</v>
      </c>
      <c r="B55" s="15" t="s">
        <v>111</v>
      </c>
      <c r="C55" s="13">
        <f>SUM(C56:C58)</f>
        <v>0</v>
      </c>
      <c r="D55" s="13">
        <f t="shared" ref="D55:G55" si="8">SUM(D56:D58)</f>
        <v>0</v>
      </c>
      <c r="E55" s="13">
        <f t="shared" si="8"/>
        <v>0</v>
      </c>
      <c r="F55" s="13">
        <f t="shared" si="8"/>
        <v>0</v>
      </c>
      <c r="G55" s="13">
        <f t="shared" si="8"/>
        <v>0</v>
      </c>
    </row>
    <row r="56" spans="1:7" s="14" customFormat="1" ht="12" customHeight="1" x14ac:dyDescent="0.2">
      <c r="A56" s="16" t="s">
        <v>112</v>
      </c>
      <c r="B56" s="17" t="s">
        <v>113</v>
      </c>
      <c r="C56" s="27"/>
      <c r="D56" s="27"/>
      <c r="E56" s="27"/>
      <c r="F56" s="27"/>
      <c r="G56" s="27"/>
    </row>
    <row r="57" spans="1:7" s="14" customFormat="1" ht="12" customHeight="1" x14ac:dyDescent="0.2">
      <c r="A57" s="19" t="s">
        <v>114</v>
      </c>
      <c r="B57" s="20" t="s">
        <v>115</v>
      </c>
      <c r="C57" s="27"/>
      <c r="D57" s="27"/>
      <c r="E57" s="27"/>
      <c r="F57" s="27"/>
      <c r="G57" s="27"/>
    </row>
    <row r="58" spans="1:7" s="14" customFormat="1" ht="12" customHeight="1" thickBot="1" x14ac:dyDescent="0.25">
      <c r="A58" s="22" t="s">
        <v>116</v>
      </c>
      <c r="B58" s="31" t="s">
        <v>117</v>
      </c>
      <c r="C58" s="27"/>
      <c r="D58" s="27"/>
      <c r="E58" s="27"/>
      <c r="F58" s="27"/>
      <c r="G58" s="27"/>
    </row>
    <row r="59" spans="1:7" s="14" customFormat="1" ht="12" customHeight="1" thickBot="1" x14ac:dyDescent="0.25">
      <c r="A59" s="30" t="s">
        <v>118</v>
      </c>
      <c r="B59" s="15" t="s">
        <v>119</v>
      </c>
      <c r="C59" s="13">
        <f>SUM(C60:C63)</f>
        <v>0</v>
      </c>
      <c r="D59" s="13">
        <f t="shared" ref="D59:G59" si="9">SUM(D60:D63)</f>
        <v>0</v>
      </c>
      <c r="E59" s="13">
        <f t="shared" si="9"/>
        <v>0</v>
      </c>
      <c r="F59" s="13">
        <f t="shared" si="9"/>
        <v>0</v>
      </c>
      <c r="G59" s="13">
        <f t="shared" si="9"/>
        <v>0</v>
      </c>
    </row>
    <row r="60" spans="1:7" s="14" customFormat="1" ht="12" customHeight="1" x14ac:dyDescent="0.2">
      <c r="A60" s="16" t="s">
        <v>120</v>
      </c>
      <c r="B60" s="17" t="s">
        <v>121</v>
      </c>
      <c r="C60" s="27"/>
      <c r="D60" s="27"/>
      <c r="E60" s="27"/>
      <c r="F60" s="27"/>
      <c r="G60" s="27"/>
    </row>
    <row r="61" spans="1:7" s="14" customFormat="1" ht="12" customHeight="1" x14ac:dyDescent="0.2">
      <c r="A61" s="19" t="s">
        <v>122</v>
      </c>
      <c r="B61" s="20" t="s">
        <v>123</v>
      </c>
      <c r="C61" s="27"/>
      <c r="D61" s="27"/>
      <c r="E61" s="27"/>
      <c r="F61" s="27"/>
      <c r="G61" s="27"/>
    </row>
    <row r="62" spans="1:7" s="14" customFormat="1" ht="12" customHeight="1" x14ac:dyDescent="0.2">
      <c r="A62" s="19" t="s">
        <v>124</v>
      </c>
      <c r="B62" s="20" t="s">
        <v>125</v>
      </c>
      <c r="C62" s="27"/>
      <c r="D62" s="27"/>
      <c r="E62" s="27"/>
      <c r="F62" s="27"/>
      <c r="G62" s="27"/>
    </row>
    <row r="63" spans="1:7" s="14" customFormat="1" ht="12" customHeight="1" thickBot="1" x14ac:dyDescent="0.25">
      <c r="A63" s="22" t="s">
        <v>126</v>
      </c>
      <c r="B63" s="23" t="s">
        <v>127</v>
      </c>
      <c r="C63" s="27"/>
      <c r="D63" s="27"/>
      <c r="E63" s="27"/>
      <c r="F63" s="27"/>
      <c r="G63" s="27"/>
    </row>
    <row r="64" spans="1:7" s="14" customFormat="1" ht="12" customHeight="1" thickBot="1" x14ac:dyDescent="0.25">
      <c r="A64" s="30" t="s">
        <v>128</v>
      </c>
      <c r="B64" s="15" t="s">
        <v>129</v>
      </c>
      <c r="C64" s="13">
        <f>SUM(C65:C66)</f>
        <v>19638446</v>
      </c>
      <c r="D64" s="13">
        <f t="shared" ref="D64:G64" si="10">SUM(D65:D66)</f>
        <v>2921</v>
      </c>
      <c r="E64" s="13">
        <f t="shared" si="10"/>
        <v>2921</v>
      </c>
      <c r="F64" s="13">
        <f t="shared" si="10"/>
        <v>2921</v>
      </c>
      <c r="G64" s="13">
        <f t="shared" si="10"/>
        <v>2921</v>
      </c>
    </row>
    <row r="65" spans="1:7" s="14" customFormat="1" ht="12" customHeight="1" x14ac:dyDescent="0.2">
      <c r="A65" s="16" t="s">
        <v>130</v>
      </c>
      <c r="B65" s="17" t="s">
        <v>131</v>
      </c>
      <c r="C65" s="27">
        <v>19638446</v>
      </c>
      <c r="D65" s="27">
        <v>2921</v>
      </c>
      <c r="E65" s="27">
        <v>2921</v>
      </c>
      <c r="F65" s="27">
        <v>2921</v>
      </c>
      <c r="G65" s="27">
        <v>2921</v>
      </c>
    </row>
    <row r="66" spans="1:7" s="14" customFormat="1" ht="12" customHeight="1" thickBot="1" x14ac:dyDescent="0.25">
      <c r="A66" s="22" t="s">
        <v>132</v>
      </c>
      <c r="B66" s="23" t="s">
        <v>133</v>
      </c>
      <c r="C66" s="27"/>
      <c r="D66" s="27"/>
      <c r="E66" s="27"/>
      <c r="F66" s="27"/>
      <c r="G66" s="27"/>
    </row>
    <row r="67" spans="1:7" s="14" customFormat="1" ht="12" customHeight="1" thickBot="1" x14ac:dyDescent="0.25">
      <c r="A67" s="30" t="s">
        <v>134</v>
      </c>
      <c r="B67" s="15" t="s">
        <v>135</v>
      </c>
      <c r="C67" s="13">
        <f>SUM(C68:C70)</f>
        <v>0</v>
      </c>
      <c r="D67" s="13">
        <f t="shared" ref="D67:G67" si="11">SUM(D68:D70)</f>
        <v>0</v>
      </c>
      <c r="E67" s="13">
        <f t="shared" si="11"/>
        <v>0</v>
      </c>
      <c r="F67" s="13">
        <f t="shared" si="11"/>
        <v>0</v>
      </c>
      <c r="G67" s="13">
        <f t="shared" si="11"/>
        <v>0</v>
      </c>
    </row>
    <row r="68" spans="1:7" s="14" customFormat="1" ht="12" hidden="1" customHeight="1" x14ac:dyDescent="0.2">
      <c r="A68" s="16" t="s">
        <v>136</v>
      </c>
      <c r="B68" s="17" t="s">
        <v>137</v>
      </c>
      <c r="C68" s="27"/>
      <c r="D68" s="27"/>
      <c r="E68" s="27"/>
      <c r="F68" s="27"/>
      <c r="G68" s="27"/>
    </row>
    <row r="69" spans="1:7" s="14" customFormat="1" ht="12" hidden="1" customHeight="1" x14ac:dyDescent="0.2">
      <c r="A69" s="19" t="s">
        <v>138</v>
      </c>
      <c r="B69" s="20" t="s">
        <v>139</v>
      </c>
      <c r="C69" s="27"/>
      <c r="D69" s="27"/>
      <c r="E69" s="27"/>
      <c r="F69" s="27"/>
      <c r="G69" s="27"/>
    </row>
    <row r="70" spans="1:7" s="14" customFormat="1" ht="12" hidden="1" customHeight="1" thickBot="1" x14ac:dyDescent="0.25">
      <c r="A70" s="22" t="s">
        <v>140</v>
      </c>
      <c r="B70" s="23" t="s">
        <v>141</v>
      </c>
      <c r="C70" s="27"/>
      <c r="D70" s="27"/>
      <c r="E70" s="27"/>
      <c r="F70" s="27"/>
      <c r="G70" s="27"/>
    </row>
    <row r="71" spans="1:7" s="14" customFormat="1" ht="12" customHeight="1" thickBot="1" x14ac:dyDescent="0.25">
      <c r="A71" s="30" t="s">
        <v>142</v>
      </c>
      <c r="B71" s="15" t="s">
        <v>143</v>
      </c>
      <c r="C71" s="13">
        <f>SUM(C72:C75)</f>
        <v>0</v>
      </c>
      <c r="D71" s="13">
        <f t="shared" ref="D71:G71" si="12">SUM(D72:D75)</f>
        <v>0</v>
      </c>
      <c r="E71" s="13">
        <f t="shared" si="12"/>
        <v>0</v>
      </c>
      <c r="F71" s="13">
        <f t="shared" si="12"/>
        <v>0</v>
      </c>
      <c r="G71" s="13">
        <f t="shared" si="12"/>
        <v>0</v>
      </c>
    </row>
    <row r="72" spans="1:7" s="14" customFormat="1" ht="12" hidden="1" customHeight="1" x14ac:dyDescent="0.2">
      <c r="A72" s="32" t="s">
        <v>144</v>
      </c>
      <c r="B72" s="17" t="s">
        <v>145</v>
      </c>
      <c r="C72" s="27"/>
      <c r="D72" s="27"/>
      <c r="E72" s="27"/>
      <c r="F72" s="27"/>
      <c r="G72" s="27"/>
    </row>
    <row r="73" spans="1:7" s="14" customFormat="1" ht="12" hidden="1" customHeight="1" x14ac:dyDescent="0.2">
      <c r="A73" s="33" t="s">
        <v>146</v>
      </c>
      <c r="B73" s="20" t="s">
        <v>147</v>
      </c>
      <c r="C73" s="27"/>
      <c r="D73" s="27"/>
      <c r="E73" s="27"/>
      <c r="F73" s="27"/>
      <c r="G73" s="27"/>
    </row>
    <row r="74" spans="1:7" s="14" customFormat="1" ht="12" hidden="1" customHeight="1" x14ac:dyDescent="0.2">
      <c r="A74" s="33" t="s">
        <v>148</v>
      </c>
      <c r="B74" s="20" t="s">
        <v>149</v>
      </c>
      <c r="C74" s="27"/>
      <c r="D74" s="27"/>
      <c r="E74" s="27"/>
      <c r="F74" s="27"/>
      <c r="G74" s="27"/>
    </row>
    <row r="75" spans="1:7" s="14" customFormat="1" ht="12" hidden="1" customHeight="1" thickBot="1" x14ac:dyDescent="0.25">
      <c r="A75" s="34" t="s">
        <v>150</v>
      </c>
      <c r="B75" s="23" t="s">
        <v>151</v>
      </c>
      <c r="C75" s="27"/>
      <c r="D75" s="27"/>
      <c r="E75" s="27"/>
      <c r="F75" s="27"/>
      <c r="G75" s="27"/>
    </row>
    <row r="76" spans="1:7" s="14" customFormat="1" ht="13.5" customHeight="1" thickBot="1" x14ac:dyDescent="0.25">
      <c r="A76" s="30" t="s">
        <v>152</v>
      </c>
      <c r="B76" s="15" t="s">
        <v>153</v>
      </c>
      <c r="C76" s="35"/>
      <c r="D76" s="35"/>
      <c r="E76" s="35"/>
      <c r="F76" s="35"/>
      <c r="G76" s="35"/>
    </row>
    <row r="77" spans="1:7" s="14" customFormat="1" ht="15.75" customHeight="1" thickBot="1" x14ac:dyDescent="0.25">
      <c r="A77" s="30" t="s">
        <v>154</v>
      </c>
      <c r="B77" s="36" t="s">
        <v>155</v>
      </c>
      <c r="C77" s="25">
        <f>+C55+C59+C64+C67+C71+C76</f>
        <v>19638446</v>
      </c>
      <c r="D77" s="25">
        <f t="shared" ref="D77:G77" si="13">+D55+D59+D64+D67+D71+D76</f>
        <v>2921</v>
      </c>
      <c r="E77" s="25">
        <f t="shared" si="13"/>
        <v>2921</v>
      </c>
      <c r="F77" s="25">
        <f t="shared" si="13"/>
        <v>2921</v>
      </c>
      <c r="G77" s="25">
        <f t="shared" si="13"/>
        <v>2921</v>
      </c>
    </row>
    <row r="78" spans="1:7" s="14" customFormat="1" ht="16.5" customHeight="1" thickBot="1" x14ac:dyDescent="0.25">
      <c r="A78" s="37" t="s">
        <v>156</v>
      </c>
      <c r="B78" s="38" t="s">
        <v>157</v>
      </c>
      <c r="C78" s="25">
        <f>+C54+C77</f>
        <v>289665227</v>
      </c>
      <c r="D78" s="25" t="e">
        <f t="shared" ref="D78:G78" si="14">+D54+D77</f>
        <v>#REF!</v>
      </c>
      <c r="E78" s="25" t="e">
        <f t="shared" si="14"/>
        <v>#REF!</v>
      </c>
      <c r="F78" s="25" t="e">
        <f t="shared" si="14"/>
        <v>#REF!</v>
      </c>
      <c r="G78" s="25" t="e">
        <f t="shared" si="14"/>
        <v>#REF!</v>
      </c>
    </row>
    <row r="79" spans="1:7" s="14" customFormat="1" x14ac:dyDescent="0.2">
      <c r="A79" s="79"/>
      <c r="B79" s="80"/>
      <c r="C79" s="81"/>
      <c r="D79" s="81"/>
      <c r="E79" s="81"/>
      <c r="F79" s="81"/>
      <c r="G79" s="81"/>
    </row>
    <row r="80" spans="1:7" ht="16.5" customHeight="1" x14ac:dyDescent="0.25">
      <c r="A80" s="146" t="s">
        <v>158</v>
      </c>
      <c r="B80" s="146"/>
      <c r="C80" s="146"/>
      <c r="D80" s="1"/>
      <c r="E80" s="1"/>
      <c r="F80" s="1"/>
      <c r="G80" s="1"/>
    </row>
    <row r="81" spans="1:7" s="42" customFormat="1" ht="16.5" customHeight="1" thickBot="1" x14ac:dyDescent="0.3">
      <c r="A81" s="147" t="s">
        <v>159</v>
      </c>
      <c r="B81" s="147"/>
      <c r="C81" s="3" t="s">
        <v>2</v>
      </c>
      <c r="D81" s="41" t="s">
        <v>3</v>
      </c>
      <c r="E81" s="41" t="s">
        <v>3</v>
      </c>
      <c r="F81" s="41" t="s">
        <v>3</v>
      </c>
      <c r="G81" s="41" t="s">
        <v>3</v>
      </c>
    </row>
    <row r="82" spans="1:7" ht="38.1" customHeight="1" thickBot="1" x14ac:dyDescent="0.3">
      <c r="A82" s="4" t="s">
        <v>4</v>
      </c>
      <c r="B82" s="5" t="s">
        <v>160</v>
      </c>
      <c r="C82" s="78" t="s">
        <v>214</v>
      </c>
      <c r="D82" s="6" t="s">
        <v>7</v>
      </c>
      <c r="E82" s="6" t="s">
        <v>8</v>
      </c>
      <c r="F82" s="6" t="s">
        <v>9</v>
      </c>
      <c r="G82" s="6" t="s">
        <v>8</v>
      </c>
    </row>
    <row r="83" spans="1:7" s="10" customFormat="1" ht="12" customHeight="1" thickBot="1" x14ac:dyDescent="0.25">
      <c r="A83" s="43">
        <v>1</v>
      </c>
      <c r="B83" s="44">
        <v>2</v>
      </c>
      <c r="C83" s="45">
        <v>3</v>
      </c>
      <c r="D83" s="45">
        <v>3</v>
      </c>
      <c r="E83" s="45">
        <v>3</v>
      </c>
      <c r="F83" s="45">
        <v>3</v>
      </c>
      <c r="G83" s="45">
        <v>3</v>
      </c>
    </row>
    <row r="84" spans="1:7" ht="12" customHeight="1" thickBot="1" x14ac:dyDescent="0.3">
      <c r="A84" s="46" t="s">
        <v>10</v>
      </c>
      <c r="B84" s="47" t="s">
        <v>161</v>
      </c>
      <c r="C84" s="48">
        <f>SUM(C85:C89)</f>
        <v>279090984</v>
      </c>
      <c r="D84" s="48">
        <f t="shared" ref="D84:G84" si="15">SUM(D85:D89)</f>
        <v>142803</v>
      </c>
      <c r="E84" s="48">
        <f t="shared" si="15"/>
        <v>142803</v>
      </c>
      <c r="F84" s="48">
        <f t="shared" si="15"/>
        <v>142803</v>
      </c>
      <c r="G84" s="48">
        <f t="shared" si="15"/>
        <v>142803</v>
      </c>
    </row>
    <row r="85" spans="1:7" ht="12" customHeight="1" x14ac:dyDescent="0.25">
      <c r="A85" s="49" t="s">
        <v>162</v>
      </c>
      <c r="B85" s="50" t="s">
        <v>163</v>
      </c>
      <c r="C85" s="51">
        <v>168705000</v>
      </c>
      <c r="D85" s="51">
        <v>74751</v>
      </c>
      <c r="E85" s="51">
        <v>74751</v>
      </c>
      <c r="F85" s="51">
        <v>74751</v>
      </c>
      <c r="G85" s="51">
        <v>74751</v>
      </c>
    </row>
    <row r="86" spans="1:7" ht="12" customHeight="1" x14ac:dyDescent="0.25">
      <c r="A86" s="19" t="s">
        <v>164</v>
      </c>
      <c r="B86" s="52" t="s">
        <v>165</v>
      </c>
      <c r="C86" s="21">
        <v>36537000</v>
      </c>
      <c r="D86" s="21">
        <v>22763</v>
      </c>
      <c r="E86" s="21">
        <v>22763</v>
      </c>
      <c r="F86" s="21">
        <v>22763</v>
      </c>
      <c r="G86" s="21">
        <v>22763</v>
      </c>
    </row>
    <row r="87" spans="1:7" ht="12" customHeight="1" x14ac:dyDescent="0.25">
      <c r="A87" s="19" t="s">
        <v>166</v>
      </c>
      <c r="B87" s="52" t="s">
        <v>167</v>
      </c>
      <c r="C87" s="24">
        <v>66682984</v>
      </c>
      <c r="D87" s="24">
        <v>42846</v>
      </c>
      <c r="E87" s="24">
        <v>42846</v>
      </c>
      <c r="F87" s="24">
        <v>42846</v>
      </c>
      <c r="G87" s="24">
        <v>42846</v>
      </c>
    </row>
    <row r="88" spans="1:7" ht="12" customHeight="1" x14ac:dyDescent="0.25">
      <c r="A88" s="19" t="s">
        <v>168</v>
      </c>
      <c r="B88" s="53" t="s">
        <v>169</v>
      </c>
      <c r="C88" s="24"/>
      <c r="D88" s="24"/>
      <c r="E88" s="24"/>
      <c r="F88" s="24"/>
      <c r="G88" s="24"/>
    </row>
    <row r="89" spans="1:7" ht="12" customHeight="1" thickBot="1" x14ac:dyDescent="0.3">
      <c r="A89" s="19" t="s">
        <v>170</v>
      </c>
      <c r="B89" s="54" t="s">
        <v>171</v>
      </c>
      <c r="C89" s="24">
        <v>7166000</v>
      </c>
      <c r="D89" s="24">
        <v>2443</v>
      </c>
      <c r="E89" s="24">
        <v>2443</v>
      </c>
      <c r="F89" s="24">
        <v>2443</v>
      </c>
      <c r="G89" s="24">
        <v>2443</v>
      </c>
    </row>
    <row r="90" spans="1:7" ht="12" customHeight="1" thickBot="1" x14ac:dyDescent="0.3">
      <c r="A90" s="11" t="s">
        <v>12</v>
      </c>
      <c r="B90" s="55" t="s">
        <v>172</v>
      </c>
      <c r="C90" s="13">
        <f>+C91+C93+C95</f>
        <v>2985000</v>
      </c>
      <c r="D90" s="13">
        <f t="shared" ref="D90:G90" si="16">+D91+D93+D95</f>
        <v>877</v>
      </c>
      <c r="E90" s="13">
        <f t="shared" si="16"/>
        <v>877</v>
      </c>
      <c r="F90" s="13">
        <f t="shared" si="16"/>
        <v>877</v>
      </c>
      <c r="G90" s="13">
        <f t="shared" si="16"/>
        <v>877</v>
      </c>
    </row>
    <row r="91" spans="1:7" ht="12" customHeight="1" x14ac:dyDescent="0.25">
      <c r="A91" s="16" t="s">
        <v>14</v>
      </c>
      <c r="B91" s="52" t="s">
        <v>173</v>
      </c>
      <c r="C91" s="18">
        <v>2985000</v>
      </c>
      <c r="D91" s="18">
        <v>877</v>
      </c>
      <c r="E91" s="18">
        <v>877</v>
      </c>
      <c r="F91" s="18">
        <v>877</v>
      </c>
      <c r="G91" s="18">
        <v>877</v>
      </c>
    </row>
    <row r="92" spans="1:7" ht="12" customHeight="1" x14ac:dyDescent="0.25">
      <c r="A92" s="16" t="s">
        <v>16</v>
      </c>
      <c r="B92" s="56" t="s">
        <v>174</v>
      </c>
      <c r="C92" s="18"/>
      <c r="D92" s="18"/>
      <c r="E92" s="18"/>
      <c r="F92" s="18"/>
      <c r="G92" s="18"/>
    </row>
    <row r="93" spans="1:7" ht="12" customHeight="1" x14ac:dyDescent="0.25">
      <c r="A93" s="16" t="s">
        <v>18</v>
      </c>
      <c r="B93" s="56" t="s">
        <v>175</v>
      </c>
      <c r="C93" s="21"/>
      <c r="D93" s="21"/>
      <c r="E93" s="21"/>
      <c r="F93" s="21"/>
      <c r="G93" s="21"/>
    </row>
    <row r="94" spans="1:7" ht="12" customHeight="1" x14ac:dyDescent="0.25">
      <c r="A94" s="16" t="s">
        <v>20</v>
      </c>
      <c r="B94" s="56" t="s">
        <v>176</v>
      </c>
      <c r="C94" s="57"/>
      <c r="D94" s="57"/>
      <c r="E94" s="57"/>
      <c r="F94" s="57"/>
      <c r="G94" s="57"/>
    </row>
    <row r="95" spans="1:7" ht="12" customHeight="1" thickBot="1" x14ac:dyDescent="0.3">
      <c r="A95" s="16" t="s">
        <v>22</v>
      </c>
      <c r="B95" s="58" t="s">
        <v>177</v>
      </c>
      <c r="C95" s="57"/>
      <c r="D95" s="57"/>
      <c r="E95" s="57"/>
      <c r="F95" s="57"/>
      <c r="G95" s="57"/>
    </row>
    <row r="96" spans="1:7" ht="12" customHeight="1" thickBot="1" x14ac:dyDescent="0.3">
      <c r="A96" s="11" t="s">
        <v>26</v>
      </c>
      <c r="B96" s="59" t="s">
        <v>178</v>
      </c>
      <c r="C96" s="13">
        <f>+C97+C98</f>
        <v>7589243</v>
      </c>
      <c r="D96" s="13">
        <f t="shared" ref="D96:G96" si="17">+D97+D98</f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2" customHeight="1" x14ac:dyDescent="0.25">
      <c r="A97" s="16" t="s">
        <v>28</v>
      </c>
      <c r="B97" s="60" t="s">
        <v>179</v>
      </c>
      <c r="C97" s="18">
        <v>83000</v>
      </c>
      <c r="D97" s="18"/>
      <c r="E97" s="18"/>
      <c r="F97" s="18"/>
      <c r="G97" s="18"/>
    </row>
    <row r="98" spans="1:7" ht="12" customHeight="1" thickBot="1" x14ac:dyDescent="0.3">
      <c r="A98" s="22" t="s">
        <v>30</v>
      </c>
      <c r="B98" s="56" t="s">
        <v>180</v>
      </c>
      <c r="C98" s="24">
        <v>7506243</v>
      </c>
      <c r="D98" s="24"/>
      <c r="E98" s="24"/>
      <c r="F98" s="24"/>
      <c r="G98" s="24"/>
    </row>
    <row r="99" spans="1:7" ht="12" customHeight="1" thickBot="1" x14ac:dyDescent="0.3">
      <c r="A99" s="11" t="s">
        <v>181</v>
      </c>
      <c r="B99" s="59" t="s">
        <v>182</v>
      </c>
      <c r="C99" s="13">
        <f>+C84+C90+C96</f>
        <v>289665227</v>
      </c>
      <c r="D99" s="13">
        <f t="shared" ref="D99:G99" si="18">+D84+D90+D96</f>
        <v>143680</v>
      </c>
      <c r="E99" s="13">
        <f t="shared" si="18"/>
        <v>143680</v>
      </c>
      <c r="F99" s="13">
        <f t="shared" si="18"/>
        <v>143680</v>
      </c>
      <c r="G99" s="13">
        <f t="shared" si="18"/>
        <v>143680</v>
      </c>
    </row>
    <row r="100" spans="1:7" ht="12" customHeight="1" thickBot="1" x14ac:dyDescent="0.3">
      <c r="A100" s="11" t="s">
        <v>54</v>
      </c>
      <c r="B100" s="59" t="s">
        <v>183</v>
      </c>
      <c r="C100" s="13">
        <f>+C101+C102+C103</f>
        <v>0</v>
      </c>
      <c r="D100" s="13">
        <f t="shared" ref="D100:G100" si="19">+D101+D102+D103</f>
        <v>0</v>
      </c>
      <c r="E100" s="13">
        <f t="shared" si="19"/>
        <v>0</v>
      </c>
      <c r="F100" s="13">
        <f t="shared" si="19"/>
        <v>0</v>
      </c>
      <c r="G100" s="13">
        <f t="shared" si="19"/>
        <v>0</v>
      </c>
    </row>
    <row r="101" spans="1:7" ht="12" customHeight="1" x14ac:dyDescent="0.25">
      <c r="A101" s="16" t="s">
        <v>56</v>
      </c>
      <c r="B101" s="60" t="s">
        <v>184</v>
      </c>
      <c r="C101" s="57"/>
      <c r="D101" s="57"/>
      <c r="E101" s="57"/>
      <c r="F101" s="57"/>
      <c r="G101" s="57"/>
    </row>
    <row r="102" spans="1:7" ht="12" customHeight="1" x14ac:dyDescent="0.25">
      <c r="A102" s="16" t="s">
        <v>58</v>
      </c>
      <c r="B102" s="60" t="s">
        <v>185</v>
      </c>
      <c r="C102" s="57"/>
      <c r="D102" s="57"/>
      <c r="E102" s="57"/>
      <c r="F102" s="57"/>
      <c r="G102" s="57"/>
    </row>
    <row r="103" spans="1:7" ht="12" customHeight="1" thickBot="1" x14ac:dyDescent="0.3">
      <c r="A103" s="61" t="s">
        <v>60</v>
      </c>
      <c r="B103" s="62" t="s">
        <v>186</v>
      </c>
      <c r="C103" s="57"/>
      <c r="D103" s="57"/>
      <c r="E103" s="57"/>
      <c r="F103" s="57"/>
      <c r="G103" s="57"/>
    </row>
    <row r="104" spans="1:7" ht="12" customHeight="1" thickBot="1" x14ac:dyDescent="0.3">
      <c r="A104" s="11" t="s">
        <v>76</v>
      </c>
      <c r="B104" s="59" t="s">
        <v>187</v>
      </c>
      <c r="C104" s="13">
        <f>+C105+C106+C107+C108</f>
        <v>0</v>
      </c>
      <c r="D104" s="13">
        <f t="shared" ref="D104:G104" si="20">+D105+D106+D107+D108</f>
        <v>0</v>
      </c>
      <c r="E104" s="13">
        <f t="shared" si="20"/>
        <v>0</v>
      </c>
      <c r="F104" s="13">
        <f t="shared" si="20"/>
        <v>0</v>
      </c>
      <c r="G104" s="13">
        <f t="shared" si="20"/>
        <v>0</v>
      </c>
    </row>
    <row r="105" spans="1:7" ht="12" customHeight="1" x14ac:dyDescent="0.25">
      <c r="A105" s="16" t="s">
        <v>78</v>
      </c>
      <c r="B105" s="60" t="s">
        <v>188</v>
      </c>
      <c r="C105" s="57"/>
      <c r="D105" s="57"/>
      <c r="E105" s="57"/>
      <c r="F105" s="57"/>
      <c r="G105" s="57"/>
    </row>
    <row r="106" spans="1:7" ht="12" customHeight="1" x14ac:dyDescent="0.25">
      <c r="A106" s="16" t="s">
        <v>80</v>
      </c>
      <c r="B106" s="60" t="s">
        <v>189</v>
      </c>
      <c r="C106" s="57"/>
      <c r="D106" s="57"/>
      <c r="E106" s="57"/>
      <c r="F106" s="57"/>
      <c r="G106" s="57"/>
    </row>
    <row r="107" spans="1:7" ht="12" customHeight="1" x14ac:dyDescent="0.25">
      <c r="A107" s="16" t="s">
        <v>82</v>
      </c>
      <c r="B107" s="60" t="s">
        <v>190</v>
      </c>
      <c r="C107" s="57"/>
      <c r="D107" s="57"/>
      <c r="E107" s="57"/>
      <c r="F107" s="57"/>
      <c r="G107" s="57"/>
    </row>
    <row r="108" spans="1:7" ht="12" customHeight="1" thickBot="1" x14ac:dyDescent="0.3">
      <c r="A108" s="61" t="s">
        <v>84</v>
      </c>
      <c r="B108" s="62" t="s">
        <v>191</v>
      </c>
      <c r="C108" s="57"/>
      <c r="D108" s="57"/>
      <c r="E108" s="57"/>
      <c r="F108" s="57"/>
      <c r="G108" s="57"/>
    </row>
    <row r="109" spans="1:7" ht="12" customHeight="1" thickBot="1" x14ac:dyDescent="0.3">
      <c r="A109" s="11" t="s">
        <v>192</v>
      </c>
      <c r="B109" s="59" t="s">
        <v>193</v>
      </c>
      <c r="C109" s="25">
        <f>+C110+C111+C113+C114+C112</f>
        <v>0</v>
      </c>
      <c r="D109" s="25">
        <f t="shared" ref="D109:G109" si="21">+D110+D111+D113+D114+D112</f>
        <v>0</v>
      </c>
      <c r="E109" s="25">
        <f t="shared" si="21"/>
        <v>0</v>
      </c>
      <c r="F109" s="25">
        <f t="shared" si="21"/>
        <v>0</v>
      </c>
      <c r="G109" s="25">
        <f t="shared" si="21"/>
        <v>0</v>
      </c>
    </row>
    <row r="110" spans="1:7" ht="12" customHeight="1" x14ac:dyDescent="0.25">
      <c r="A110" s="16" t="s">
        <v>90</v>
      </c>
      <c r="B110" s="60" t="s">
        <v>194</v>
      </c>
      <c r="C110" s="57"/>
      <c r="D110" s="57"/>
      <c r="E110" s="57"/>
      <c r="F110" s="57"/>
      <c r="G110" s="57"/>
    </row>
    <row r="111" spans="1:7" ht="12" customHeight="1" x14ac:dyDescent="0.25">
      <c r="A111" s="16" t="s">
        <v>92</v>
      </c>
      <c r="B111" s="60" t="s">
        <v>195</v>
      </c>
      <c r="C111" s="57"/>
      <c r="D111" s="57"/>
      <c r="E111" s="57"/>
      <c r="F111" s="57"/>
      <c r="G111" s="57"/>
    </row>
    <row r="112" spans="1:7" ht="12" customHeight="1" x14ac:dyDescent="0.25">
      <c r="A112" s="16" t="s">
        <v>94</v>
      </c>
      <c r="B112" s="60" t="s">
        <v>196</v>
      </c>
      <c r="C112" s="57"/>
      <c r="D112" s="57"/>
      <c r="E112" s="57"/>
      <c r="F112" s="57"/>
      <c r="G112" s="57"/>
    </row>
    <row r="113" spans="1:13" ht="12" customHeight="1" x14ac:dyDescent="0.25">
      <c r="A113" s="16" t="s">
        <v>96</v>
      </c>
      <c r="B113" s="60" t="s">
        <v>197</v>
      </c>
      <c r="C113" s="57"/>
      <c r="D113" s="57"/>
      <c r="E113" s="57"/>
      <c r="F113" s="57"/>
      <c r="G113" s="57"/>
    </row>
    <row r="114" spans="1:13" ht="12" customHeight="1" thickBot="1" x14ac:dyDescent="0.3">
      <c r="A114" s="61" t="s">
        <v>198</v>
      </c>
      <c r="B114" s="62" t="s">
        <v>199</v>
      </c>
      <c r="C114" s="57"/>
      <c r="D114" s="57"/>
      <c r="E114" s="57"/>
      <c r="F114" s="57"/>
      <c r="G114" s="57"/>
    </row>
    <row r="115" spans="1:13" ht="12" customHeight="1" thickBot="1" x14ac:dyDescent="0.3">
      <c r="A115" s="11" t="s">
        <v>98</v>
      </c>
      <c r="B115" s="59" t="s">
        <v>200</v>
      </c>
      <c r="C115" s="63">
        <f>+C116+C117+C118+C119</f>
        <v>0</v>
      </c>
      <c r="D115" s="63">
        <f t="shared" ref="D115:G115" si="22">+D116+D117+D118+D119</f>
        <v>0</v>
      </c>
      <c r="E115" s="63">
        <f t="shared" si="22"/>
        <v>0</v>
      </c>
      <c r="F115" s="63">
        <f t="shared" si="22"/>
        <v>0</v>
      </c>
      <c r="G115" s="63">
        <f t="shared" si="22"/>
        <v>0</v>
      </c>
    </row>
    <row r="116" spans="1:13" ht="12" customHeight="1" x14ac:dyDescent="0.25">
      <c r="A116" s="16" t="s">
        <v>100</v>
      </c>
      <c r="B116" s="60" t="s">
        <v>201</v>
      </c>
      <c r="C116" s="57"/>
      <c r="D116" s="57"/>
      <c r="E116" s="57"/>
      <c r="F116" s="57"/>
      <c r="G116" s="57"/>
    </row>
    <row r="117" spans="1:13" ht="12" customHeight="1" x14ac:dyDescent="0.25">
      <c r="A117" s="16" t="s">
        <v>102</v>
      </c>
      <c r="B117" s="60" t="s">
        <v>202</v>
      </c>
      <c r="C117" s="57"/>
      <c r="D117" s="57"/>
      <c r="E117" s="57"/>
      <c r="F117" s="57"/>
      <c r="G117" s="57"/>
    </row>
    <row r="118" spans="1:13" ht="12" customHeight="1" x14ac:dyDescent="0.25">
      <c r="A118" s="16" t="s">
        <v>104</v>
      </c>
      <c r="B118" s="60" t="s">
        <v>203</v>
      </c>
      <c r="C118" s="57"/>
      <c r="D118" s="57"/>
      <c r="E118" s="57"/>
      <c r="F118" s="57"/>
      <c r="G118" s="57"/>
    </row>
    <row r="119" spans="1:13" ht="12" customHeight="1" thickBot="1" x14ac:dyDescent="0.3">
      <c r="A119" s="61" t="s">
        <v>106</v>
      </c>
      <c r="B119" s="62" t="s">
        <v>204</v>
      </c>
      <c r="C119" s="64"/>
      <c r="D119" s="57"/>
      <c r="E119" s="57"/>
      <c r="F119" s="57"/>
      <c r="G119" s="57"/>
    </row>
    <row r="120" spans="1:13" ht="12" customHeight="1" thickBot="1" x14ac:dyDescent="0.3">
      <c r="A120" s="65" t="s">
        <v>108</v>
      </c>
      <c r="B120" s="59" t="s">
        <v>205</v>
      </c>
      <c r="C120" s="82"/>
      <c r="D120" s="67"/>
      <c r="E120" s="67"/>
      <c r="F120" s="67"/>
      <c r="G120" s="67"/>
    </row>
    <row r="121" spans="1:13" ht="15" customHeight="1" thickBot="1" x14ac:dyDescent="0.3">
      <c r="A121" s="11" t="s">
        <v>206</v>
      </c>
      <c r="B121" s="59" t="s">
        <v>207</v>
      </c>
      <c r="C121" s="68">
        <f>+C100+C104+C109+C115</f>
        <v>0</v>
      </c>
      <c r="D121" s="68">
        <f t="shared" ref="D121:G121" si="23">+D100+D104+D109+D115</f>
        <v>0</v>
      </c>
      <c r="E121" s="68">
        <f t="shared" si="23"/>
        <v>0</v>
      </c>
      <c r="F121" s="68">
        <f t="shared" si="23"/>
        <v>0</v>
      </c>
      <c r="G121" s="68">
        <f t="shared" si="23"/>
        <v>0</v>
      </c>
      <c r="J121" s="69"/>
      <c r="K121" s="70"/>
      <c r="L121" s="70"/>
      <c r="M121" s="70"/>
    </row>
    <row r="122" spans="1:13" s="14" customFormat="1" ht="12.95" customHeight="1" thickBot="1" x14ac:dyDescent="0.25">
      <c r="A122" s="71" t="s">
        <v>208</v>
      </c>
      <c r="B122" s="72" t="s">
        <v>209</v>
      </c>
      <c r="C122" s="68">
        <f>+C99+C121</f>
        <v>289665227</v>
      </c>
      <c r="D122" s="68">
        <f t="shared" ref="D122:G122" si="24">+D99+D121</f>
        <v>143680</v>
      </c>
      <c r="E122" s="68">
        <f t="shared" si="24"/>
        <v>143680</v>
      </c>
      <c r="F122" s="68">
        <f t="shared" si="24"/>
        <v>143680</v>
      </c>
      <c r="G122" s="68">
        <f t="shared" si="24"/>
        <v>143680</v>
      </c>
    </row>
    <row r="123" spans="1:13" ht="7.5" customHeight="1" x14ac:dyDescent="0.25"/>
    <row r="124" spans="1:13" x14ac:dyDescent="0.25">
      <c r="A124" s="148" t="s">
        <v>210</v>
      </c>
      <c r="B124" s="148"/>
      <c r="C124" s="148"/>
      <c r="D124" s="75"/>
      <c r="E124" s="75"/>
      <c r="F124" s="75"/>
      <c r="G124" s="75"/>
    </row>
    <row r="125" spans="1:13" ht="15" customHeight="1" thickBot="1" x14ac:dyDescent="0.3">
      <c r="A125" s="145" t="s">
        <v>211</v>
      </c>
      <c r="B125" s="145"/>
      <c r="C125" s="76" t="s">
        <v>2</v>
      </c>
      <c r="D125" s="3" t="s">
        <v>3</v>
      </c>
      <c r="E125" s="3" t="s">
        <v>3</v>
      </c>
      <c r="F125" s="3" t="s">
        <v>3</v>
      </c>
      <c r="G125" s="3" t="s">
        <v>3</v>
      </c>
    </row>
    <row r="126" spans="1:13" ht="13.5" customHeight="1" thickBot="1" x14ac:dyDescent="0.3">
      <c r="A126" s="11">
        <v>1</v>
      </c>
      <c r="B126" s="55" t="s">
        <v>212</v>
      </c>
      <c r="C126" s="13">
        <f>+C54-C99</f>
        <v>-19638446</v>
      </c>
      <c r="D126" s="13" t="e">
        <f t="shared" ref="D126:G126" si="25">+D54-D99</f>
        <v>#REF!</v>
      </c>
      <c r="E126" s="13" t="e">
        <f t="shared" si="25"/>
        <v>#REF!</v>
      </c>
      <c r="F126" s="13" t="e">
        <f t="shared" si="25"/>
        <v>#REF!</v>
      </c>
      <c r="G126" s="13" t="e">
        <f t="shared" si="25"/>
        <v>#REF!</v>
      </c>
      <c r="H126" s="77"/>
    </row>
    <row r="127" spans="1:13" ht="27.75" customHeight="1" thickBot="1" x14ac:dyDescent="0.3">
      <c r="A127" s="11" t="s">
        <v>12</v>
      </c>
      <c r="B127" s="55" t="s">
        <v>213</v>
      </c>
      <c r="C127" s="13">
        <f>+C77-C121</f>
        <v>19638446</v>
      </c>
      <c r="D127" s="13">
        <f t="shared" ref="D127:G127" si="26">+D77-D121</f>
        <v>2921</v>
      </c>
      <c r="E127" s="13">
        <f t="shared" si="26"/>
        <v>2921</v>
      </c>
      <c r="F127" s="13">
        <f t="shared" si="26"/>
        <v>2921</v>
      </c>
      <c r="G127" s="13">
        <f t="shared" si="26"/>
        <v>2921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Header xml:space="preserve">&amp;C&amp;"Times New Roman CE,Félkövér"&amp;12VÖLGYSÉGI ÖNKORMÁNYZATOK TÁRSULÁSA
2018. ÉVI KÖLTSÉGVETÉS KÖTELEZŐ FELADATAINAK ÖSSZEVONT MÉRLEGE&amp;R&amp;"Times New Roman CE,Félkövér dőlt" 1.2. melléklet </oddHeader>
  </headerFooter>
  <rowBreaks count="1" manualBreakCount="1">
    <brk id="7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5"/>
  <sheetViews>
    <sheetView view="pageBreakPreview" topLeftCell="A66" zoomScale="130" zoomScaleNormal="115" zoomScaleSheetLayoutView="130" workbookViewId="0">
      <selection activeCell="C82" sqref="C82"/>
    </sheetView>
  </sheetViews>
  <sheetFormatPr defaultRowHeight="12.75" x14ac:dyDescent="0.25"/>
  <cols>
    <col min="1" max="1" width="5.875" style="83" customWidth="1"/>
    <col min="2" max="2" width="47.25" style="86" customWidth="1"/>
    <col min="3" max="3" width="14" style="83" customWidth="1"/>
    <col min="4" max="7" width="14" style="83" hidden="1" customWidth="1"/>
    <col min="8" max="8" width="47.25" style="83" customWidth="1"/>
    <col min="9" max="9" width="14" style="83" customWidth="1"/>
    <col min="10" max="13" width="14" style="83" hidden="1" customWidth="1"/>
    <col min="14" max="263" width="9.125" style="83"/>
    <col min="264" max="264" width="5.875" style="83" customWidth="1"/>
    <col min="265" max="265" width="47.25" style="83" customWidth="1"/>
    <col min="266" max="266" width="14" style="83" customWidth="1"/>
    <col min="267" max="267" width="47.25" style="83" customWidth="1"/>
    <col min="268" max="268" width="14" style="83" customWidth="1"/>
    <col min="269" max="269" width="4.125" style="83" customWidth="1"/>
    <col min="270" max="519" width="9.125" style="83"/>
    <col min="520" max="520" width="5.875" style="83" customWidth="1"/>
    <col min="521" max="521" width="47.25" style="83" customWidth="1"/>
    <col min="522" max="522" width="14" style="83" customWidth="1"/>
    <col min="523" max="523" width="47.25" style="83" customWidth="1"/>
    <col min="524" max="524" width="14" style="83" customWidth="1"/>
    <col min="525" max="525" width="4.125" style="83" customWidth="1"/>
    <col min="526" max="775" width="9.125" style="83"/>
    <col min="776" max="776" width="5.875" style="83" customWidth="1"/>
    <col min="777" max="777" width="47.25" style="83" customWidth="1"/>
    <col min="778" max="778" width="14" style="83" customWidth="1"/>
    <col min="779" max="779" width="47.25" style="83" customWidth="1"/>
    <col min="780" max="780" width="14" style="83" customWidth="1"/>
    <col min="781" max="781" width="4.125" style="83" customWidth="1"/>
    <col min="782" max="1031" width="9.125" style="83"/>
    <col min="1032" max="1032" width="5.875" style="83" customWidth="1"/>
    <col min="1033" max="1033" width="47.25" style="83" customWidth="1"/>
    <col min="1034" max="1034" width="14" style="83" customWidth="1"/>
    <col min="1035" max="1035" width="47.25" style="83" customWidth="1"/>
    <col min="1036" max="1036" width="14" style="83" customWidth="1"/>
    <col min="1037" max="1037" width="4.125" style="83" customWidth="1"/>
    <col min="1038" max="1287" width="9.125" style="83"/>
    <col min="1288" max="1288" width="5.875" style="83" customWidth="1"/>
    <col min="1289" max="1289" width="47.25" style="83" customWidth="1"/>
    <col min="1290" max="1290" width="14" style="83" customWidth="1"/>
    <col min="1291" max="1291" width="47.25" style="83" customWidth="1"/>
    <col min="1292" max="1292" width="14" style="83" customWidth="1"/>
    <col min="1293" max="1293" width="4.125" style="83" customWidth="1"/>
    <col min="1294" max="1543" width="9.125" style="83"/>
    <col min="1544" max="1544" width="5.875" style="83" customWidth="1"/>
    <col min="1545" max="1545" width="47.25" style="83" customWidth="1"/>
    <col min="1546" max="1546" width="14" style="83" customWidth="1"/>
    <col min="1547" max="1547" width="47.25" style="83" customWidth="1"/>
    <col min="1548" max="1548" width="14" style="83" customWidth="1"/>
    <col min="1549" max="1549" width="4.125" style="83" customWidth="1"/>
    <col min="1550" max="1799" width="9.125" style="83"/>
    <col min="1800" max="1800" width="5.875" style="83" customWidth="1"/>
    <col min="1801" max="1801" width="47.25" style="83" customWidth="1"/>
    <col min="1802" max="1802" width="14" style="83" customWidth="1"/>
    <col min="1803" max="1803" width="47.25" style="83" customWidth="1"/>
    <col min="1804" max="1804" width="14" style="83" customWidth="1"/>
    <col min="1805" max="1805" width="4.125" style="83" customWidth="1"/>
    <col min="1806" max="2055" width="9.125" style="83"/>
    <col min="2056" max="2056" width="5.875" style="83" customWidth="1"/>
    <col min="2057" max="2057" width="47.25" style="83" customWidth="1"/>
    <col min="2058" max="2058" width="14" style="83" customWidth="1"/>
    <col min="2059" max="2059" width="47.25" style="83" customWidth="1"/>
    <col min="2060" max="2060" width="14" style="83" customWidth="1"/>
    <col min="2061" max="2061" width="4.125" style="83" customWidth="1"/>
    <col min="2062" max="2311" width="9.125" style="83"/>
    <col min="2312" max="2312" width="5.875" style="83" customWidth="1"/>
    <col min="2313" max="2313" width="47.25" style="83" customWidth="1"/>
    <col min="2314" max="2314" width="14" style="83" customWidth="1"/>
    <col min="2315" max="2315" width="47.25" style="83" customWidth="1"/>
    <col min="2316" max="2316" width="14" style="83" customWidth="1"/>
    <col min="2317" max="2317" width="4.125" style="83" customWidth="1"/>
    <col min="2318" max="2567" width="9.125" style="83"/>
    <col min="2568" max="2568" width="5.875" style="83" customWidth="1"/>
    <col min="2569" max="2569" width="47.25" style="83" customWidth="1"/>
    <col min="2570" max="2570" width="14" style="83" customWidth="1"/>
    <col min="2571" max="2571" width="47.25" style="83" customWidth="1"/>
    <col min="2572" max="2572" width="14" style="83" customWidth="1"/>
    <col min="2573" max="2573" width="4.125" style="83" customWidth="1"/>
    <col min="2574" max="2823" width="9.125" style="83"/>
    <col min="2824" max="2824" width="5.875" style="83" customWidth="1"/>
    <col min="2825" max="2825" width="47.25" style="83" customWidth="1"/>
    <col min="2826" max="2826" width="14" style="83" customWidth="1"/>
    <col min="2827" max="2827" width="47.25" style="83" customWidth="1"/>
    <col min="2828" max="2828" width="14" style="83" customWidth="1"/>
    <col min="2829" max="2829" width="4.125" style="83" customWidth="1"/>
    <col min="2830" max="3079" width="9.125" style="83"/>
    <col min="3080" max="3080" width="5.875" style="83" customWidth="1"/>
    <col min="3081" max="3081" width="47.25" style="83" customWidth="1"/>
    <col min="3082" max="3082" width="14" style="83" customWidth="1"/>
    <col min="3083" max="3083" width="47.25" style="83" customWidth="1"/>
    <col min="3084" max="3084" width="14" style="83" customWidth="1"/>
    <col min="3085" max="3085" width="4.125" style="83" customWidth="1"/>
    <col min="3086" max="3335" width="9.125" style="83"/>
    <col min="3336" max="3336" width="5.875" style="83" customWidth="1"/>
    <col min="3337" max="3337" width="47.25" style="83" customWidth="1"/>
    <col min="3338" max="3338" width="14" style="83" customWidth="1"/>
    <col min="3339" max="3339" width="47.25" style="83" customWidth="1"/>
    <col min="3340" max="3340" width="14" style="83" customWidth="1"/>
    <col min="3341" max="3341" width="4.125" style="83" customWidth="1"/>
    <col min="3342" max="3591" width="9.125" style="83"/>
    <col min="3592" max="3592" width="5.875" style="83" customWidth="1"/>
    <col min="3593" max="3593" width="47.25" style="83" customWidth="1"/>
    <col min="3594" max="3594" width="14" style="83" customWidth="1"/>
    <col min="3595" max="3595" width="47.25" style="83" customWidth="1"/>
    <col min="3596" max="3596" width="14" style="83" customWidth="1"/>
    <col min="3597" max="3597" width="4.125" style="83" customWidth="1"/>
    <col min="3598" max="3847" width="9.125" style="83"/>
    <col min="3848" max="3848" width="5.875" style="83" customWidth="1"/>
    <col min="3849" max="3849" width="47.25" style="83" customWidth="1"/>
    <col min="3850" max="3850" width="14" style="83" customWidth="1"/>
    <col min="3851" max="3851" width="47.25" style="83" customWidth="1"/>
    <col min="3852" max="3852" width="14" style="83" customWidth="1"/>
    <col min="3853" max="3853" width="4.125" style="83" customWidth="1"/>
    <col min="3854" max="4103" width="9.125" style="83"/>
    <col min="4104" max="4104" width="5.875" style="83" customWidth="1"/>
    <col min="4105" max="4105" width="47.25" style="83" customWidth="1"/>
    <col min="4106" max="4106" width="14" style="83" customWidth="1"/>
    <col min="4107" max="4107" width="47.25" style="83" customWidth="1"/>
    <col min="4108" max="4108" width="14" style="83" customWidth="1"/>
    <col min="4109" max="4109" width="4.125" style="83" customWidth="1"/>
    <col min="4110" max="4359" width="9.125" style="83"/>
    <col min="4360" max="4360" width="5.875" style="83" customWidth="1"/>
    <col min="4361" max="4361" width="47.25" style="83" customWidth="1"/>
    <col min="4362" max="4362" width="14" style="83" customWidth="1"/>
    <col min="4363" max="4363" width="47.25" style="83" customWidth="1"/>
    <col min="4364" max="4364" width="14" style="83" customWidth="1"/>
    <col min="4365" max="4365" width="4.125" style="83" customWidth="1"/>
    <col min="4366" max="4615" width="9.125" style="83"/>
    <col min="4616" max="4616" width="5.875" style="83" customWidth="1"/>
    <col min="4617" max="4617" width="47.25" style="83" customWidth="1"/>
    <col min="4618" max="4618" width="14" style="83" customWidth="1"/>
    <col min="4619" max="4619" width="47.25" style="83" customWidth="1"/>
    <col min="4620" max="4620" width="14" style="83" customWidth="1"/>
    <col min="4621" max="4621" width="4.125" style="83" customWidth="1"/>
    <col min="4622" max="4871" width="9.125" style="83"/>
    <col min="4872" max="4872" width="5.875" style="83" customWidth="1"/>
    <col min="4873" max="4873" width="47.25" style="83" customWidth="1"/>
    <col min="4874" max="4874" width="14" style="83" customWidth="1"/>
    <col min="4875" max="4875" width="47.25" style="83" customWidth="1"/>
    <col min="4876" max="4876" width="14" style="83" customWidth="1"/>
    <col min="4877" max="4877" width="4.125" style="83" customWidth="1"/>
    <col min="4878" max="5127" width="9.125" style="83"/>
    <col min="5128" max="5128" width="5.875" style="83" customWidth="1"/>
    <col min="5129" max="5129" width="47.25" style="83" customWidth="1"/>
    <col min="5130" max="5130" width="14" style="83" customWidth="1"/>
    <col min="5131" max="5131" width="47.25" style="83" customWidth="1"/>
    <col min="5132" max="5132" width="14" style="83" customWidth="1"/>
    <col min="5133" max="5133" width="4.125" style="83" customWidth="1"/>
    <col min="5134" max="5383" width="9.125" style="83"/>
    <col min="5384" max="5384" width="5.875" style="83" customWidth="1"/>
    <col min="5385" max="5385" width="47.25" style="83" customWidth="1"/>
    <col min="5386" max="5386" width="14" style="83" customWidth="1"/>
    <col min="5387" max="5387" width="47.25" style="83" customWidth="1"/>
    <col min="5388" max="5388" width="14" style="83" customWidth="1"/>
    <col min="5389" max="5389" width="4.125" style="83" customWidth="1"/>
    <col min="5390" max="5639" width="9.125" style="83"/>
    <col min="5640" max="5640" width="5.875" style="83" customWidth="1"/>
    <col min="5641" max="5641" width="47.25" style="83" customWidth="1"/>
    <col min="5642" max="5642" width="14" style="83" customWidth="1"/>
    <col min="5643" max="5643" width="47.25" style="83" customWidth="1"/>
    <col min="5644" max="5644" width="14" style="83" customWidth="1"/>
    <col min="5645" max="5645" width="4.125" style="83" customWidth="1"/>
    <col min="5646" max="5895" width="9.125" style="83"/>
    <col min="5896" max="5896" width="5.875" style="83" customWidth="1"/>
    <col min="5897" max="5897" width="47.25" style="83" customWidth="1"/>
    <col min="5898" max="5898" width="14" style="83" customWidth="1"/>
    <col min="5899" max="5899" width="47.25" style="83" customWidth="1"/>
    <col min="5900" max="5900" width="14" style="83" customWidth="1"/>
    <col min="5901" max="5901" width="4.125" style="83" customWidth="1"/>
    <col min="5902" max="6151" width="9.125" style="83"/>
    <col min="6152" max="6152" width="5.875" style="83" customWidth="1"/>
    <col min="6153" max="6153" width="47.25" style="83" customWidth="1"/>
    <col min="6154" max="6154" width="14" style="83" customWidth="1"/>
    <col min="6155" max="6155" width="47.25" style="83" customWidth="1"/>
    <col min="6156" max="6156" width="14" style="83" customWidth="1"/>
    <col min="6157" max="6157" width="4.125" style="83" customWidth="1"/>
    <col min="6158" max="6407" width="9.125" style="83"/>
    <col min="6408" max="6408" width="5.875" style="83" customWidth="1"/>
    <col min="6409" max="6409" width="47.25" style="83" customWidth="1"/>
    <col min="6410" max="6410" width="14" style="83" customWidth="1"/>
    <col min="6411" max="6411" width="47.25" style="83" customWidth="1"/>
    <col min="6412" max="6412" width="14" style="83" customWidth="1"/>
    <col min="6413" max="6413" width="4.125" style="83" customWidth="1"/>
    <col min="6414" max="6663" width="9.125" style="83"/>
    <col min="6664" max="6664" width="5.875" style="83" customWidth="1"/>
    <col min="6665" max="6665" width="47.25" style="83" customWidth="1"/>
    <col min="6666" max="6666" width="14" style="83" customWidth="1"/>
    <col min="6667" max="6667" width="47.25" style="83" customWidth="1"/>
    <col min="6668" max="6668" width="14" style="83" customWidth="1"/>
    <col min="6669" max="6669" width="4.125" style="83" customWidth="1"/>
    <col min="6670" max="6919" width="9.125" style="83"/>
    <col min="6920" max="6920" width="5.875" style="83" customWidth="1"/>
    <col min="6921" max="6921" width="47.25" style="83" customWidth="1"/>
    <col min="6922" max="6922" width="14" style="83" customWidth="1"/>
    <col min="6923" max="6923" width="47.25" style="83" customWidth="1"/>
    <col min="6924" max="6924" width="14" style="83" customWidth="1"/>
    <col min="6925" max="6925" width="4.125" style="83" customWidth="1"/>
    <col min="6926" max="7175" width="9.125" style="83"/>
    <col min="7176" max="7176" width="5.875" style="83" customWidth="1"/>
    <col min="7177" max="7177" width="47.25" style="83" customWidth="1"/>
    <col min="7178" max="7178" width="14" style="83" customWidth="1"/>
    <col min="7179" max="7179" width="47.25" style="83" customWidth="1"/>
    <col min="7180" max="7180" width="14" style="83" customWidth="1"/>
    <col min="7181" max="7181" width="4.125" style="83" customWidth="1"/>
    <col min="7182" max="7431" width="9.125" style="83"/>
    <col min="7432" max="7432" width="5.875" style="83" customWidth="1"/>
    <col min="7433" max="7433" width="47.25" style="83" customWidth="1"/>
    <col min="7434" max="7434" width="14" style="83" customWidth="1"/>
    <col min="7435" max="7435" width="47.25" style="83" customWidth="1"/>
    <col min="7436" max="7436" width="14" style="83" customWidth="1"/>
    <col min="7437" max="7437" width="4.125" style="83" customWidth="1"/>
    <col min="7438" max="7687" width="9.125" style="83"/>
    <col min="7688" max="7688" width="5.875" style="83" customWidth="1"/>
    <col min="7689" max="7689" width="47.25" style="83" customWidth="1"/>
    <col min="7690" max="7690" width="14" style="83" customWidth="1"/>
    <col min="7691" max="7691" width="47.25" style="83" customWidth="1"/>
    <col min="7692" max="7692" width="14" style="83" customWidth="1"/>
    <col min="7693" max="7693" width="4.125" style="83" customWidth="1"/>
    <col min="7694" max="7943" width="9.125" style="83"/>
    <col min="7944" max="7944" width="5.875" style="83" customWidth="1"/>
    <col min="7945" max="7945" width="47.25" style="83" customWidth="1"/>
    <col min="7946" max="7946" width="14" style="83" customWidth="1"/>
    <col min="7947" max="7947" width="47.25" style="83" customWidth="1"/>
    <col min="7948" max="7948" width="14" style="83" customWidth="1"/>
    <col min="7949" max="7949" width="4.125" style="83" customWidth="1"/>
    <col min="7950" max="8199" width="9.125" style="83"/>
    <col min="8200" max="8200" width="5.875" style="83" customWidth="1"/>
    <col min="8201" max="8201" width="47.25" style="83" customWidth="1"/>
    <col min="8202" max="8202" width="14" style="83" customWidth="1"/>
    <col min="8203" max="8203" width="47.25" style="83" customWidth="1"/>
    <col min="8204" max="8204" width="14" style="83" customWidth="1"/>
    <col min="8205" max="8205" width="4.125" style="83" customWidth="1"/>
    <col min="8206" max="8455" width="9.125" style="83"/>
    <col min="8456" max="8456" width="5.875" style="83" customWidth="1"/>
    <col min="8457" max="8457" width="47.25" style="83" customWidth="1"/>
    <col min="8458" max="8458" width="14" style="83" customWidth="1"/>
    <col min="8459" max="8459" width="47.25" style="83" customWidth="1"/>
    <col min="8460" max="8460" width="14" style="83" customWidth="1"/>
    <col min="8461" max="8461" width="4.125" style="83" customWidth="1"/>
    <col min="8462" max="8711" width="9.125" style="83"/>
    <col min="8712" max="8712" width="5.875" style="83" customWidth="1"/>
    <col min="8713" max="8713" width="47.25" style="83" customWidth="1"/>
    <col min="8714" max="8714" width="14" style="83" customWidth="1"/>
    <col min="8715" max="8715" width="47.25" style="83" customWidth="1"/>
    <col min="8716" max="8716" width="14" style="83" customWidth="1"/>
    <col min="8717" max="8717" width="4.125" style="83" customWidth="1"/>
    <col min="8718" max="8967" width="9.125" style="83"/>
    <col min="8968" max="8968" width="5.875" style="83" customWidth="1"/>
    <col min="8969" max="8969" width="47.25" style="83" customWidth="1"/>
    <col min="8970" max="8970" width="14" style="83" customWidth="1"/>
    <col min="8971" max="8971" width="47.25" style="83" customWidth="1"/>
    <col min="8972" max="8972" width="14" style="83" customWidth="1"/>
    <col min="8973" max="8973" width="4.125" style="83" customWidth="1"/>
    <col min="8974" max="9223" width="9.125" style="83"/>
    <col min="9224" max="9224" width="5.875" style="83" customWidth="1"/>
    <col min="9225" max="9225" width="47.25" style="83" customWidth="1"/>
    <col min="9226" max="9226" width="14" style="83" customWidth="1"/>
    <col min="9227" max="9227" width="47.25" style="83" customWidth="1"/>
    <col min="9228" max="9228" width="14" style="83" customWidth="1"/>
    <col min="9229" max="9229" width="4.125" style="83" customWidth="1"/>
    <col min="9230" max="9479" width="9.125" style="83"/>
    <col min="9480" max="9480" width="5.875" style="83" customWidth="1"/>
    <col min="9481" max="9481" width="47.25" style="83" customWidth="1"/>
    <col min="9482" max="9482" width="14" style="83" customWidth="1"/>
    <col min="9483" max="9483" width="47.25" style="83" customWidth="1"/>
    <col min="9484" max="9484" width="14" style="83" customWidth="1"/>
    <col min="9485" max="9485" width="4.125" style="83" customWidth="1"/>
    <col min="9486" max="9735" width="9.125" style="83"/>
    <col min="9736" max="9736" width="5.875" style="83" customWidth="1"/>
    <col min="9737" max="9737" width="47.25" style="83" customWidth="1"/>
    <col min="9738" max="9738" width="14" style="83" customWidth="1"/>
    <col min="9739" max="9739" width="47.25" style="83" customWidth="1"/>
    <col min="9740" max="9740" width="14" style="83" customWidth="1"/>
    <col min="9741" max="9741" width="4.125" style="83" customWidth="1"/>
    <col min="9742" max="9991" width="9.125" style="83"/>
    <col min="9992" max="9992" width="5.875" style="83" customWidth="1"/>
    <col min="9993" max="9993" width="47.25" style="83" customWidth="1"/>
    <col min="9994" max="9994" width="14" style="83" customWidth="1"/>
    <col min="9995" max="9995" width="47.25" style="83" customWidth="1"/>
    <col min="9996" max="9996" width="14" style="83" customWidth="1"/>
    <col min="9997" max="9997" width="4.125" style="83" customWidth="1"/>
    <col min="9998" max="10247" width="9.125" style="83"/>
    <col min="10248" max="10248" width="5.875" style="83" customWidth="1"/>
    <col min="10249" max="10249" width="47.25" style="83" customWidth="1"/>
    <col min="10250" max="10250" width="14" style="83" customWidth="1"/>
    <col min="10251" max="10251" width="47.25" style="83" customWidth="1"/>
    <col min="10252" max="10252" width="14" style="83" customWidth="1"/>
    <col min="10253" max="10253" width="4.125" style="83" customWidth="1"/>
    <col min="10254" max="10503" width="9.125" style="83"/>
    <col min="10504" max="10504" width="5.875" style="83" customWidth="1"/>
    <col min="10505" max="10505" width="47.25" style="83" customWidth="1"/>
    <col min="10506" max="10506" width="14" style="83" customWidth="1"/>
    <col min="10507" max="10507" width="47.25" style="83" customWidth="1"/>
    <col min="10508" max="10508" width="14" style="83" customWidth="1"/>
    <col min="10509" max="10509" width="4.125" style="83" customWidth="1"/>
    <col min="10510" max="10759" width="9.125" style="83"/>
    <col min="10760" max="10760" width="5.875" style="83" customWidth="1"/>
    <col min="10761" max="10761" width="47.25" style="83" customWidth="1"/>
    <col min="10762" max="10762" width="14" style="83" customWidth="1"/>
    <col min="10763" max="10763" width="47.25" style="83" customWidth="1"/>
    <col min="10764" max="10764" width="14" style="83" customWidth="1"/>
    <col min="10765" max="10765" width="4.125" style="83" customWidth="1"/>
    <col min="10766" max="11015" width="9.125" style="83"/>
    <col min="11016" max="11016" width="5.875" style="83" customWidth="1"/>
    <col min="11017" max="11017" width="47.25" style="83" customWidth="1"/>
    <col min="11018" max="11018" width="14" style="83" customWidth="1"/>
    <col min="11019" max="11019" width="47.25" style="83" customWidth="1"/>
    <col min="11020" max="11020" width="14" style="83" customWidth="1"/>
    <col min="11021" max="11021" width="4.125" style="83" customWidth="1"/>
    <col min="11022" max="11271" width="9.125" style="83"/>
    <col min="11272" max="11272" width="5.875" style="83" customWidth="1"/>
    <col min="11273" max="11273" width="47.25" style="83" customWidth="1"/>
    <col min="11274" max="11274" width="14" style="83" customWidth="1"/>
    <col min="11275" max="11275" width="47.25" style="83" customWidth="1"/>
    <col min="11276" max="11276" width="14" style="83" customWidth="1"/>
    <col min="11277" max="11277" width="4.125" style="83" customWidth="1"/>
    <col min="11278" max="11527" width="9.125" style="83"/>
    <col min="11528" max="11528" width="5.875" style="83" customWidth="1"/>
    <col min="11529" max="11529" width="47.25" style="83" customWidth="1"/>
    <col min="11530" max="11530" width="14" style="83" customWidth="1"/>
    <col min="11531" max="11531" width="47.25" style="83" customWidth="1"/>
    <col min="11532" max="11532" width="14" style="83" customWidth="1"/>
    <col min="11533" max="11533" width="4.125" style="83" customWidth="1"/>
    <col min="11534" max="11783" width="9.125" style="83"/>
    <col min="11784" max="11784" width="5.875" style="83" customWidth="1"/>
    <col min="11785" max="11785" width="47.25" style="83" customWidth="1"/>
    <col min="11786" max="11786" width="14" style="83" customWidth="1"/>
    <col min="11787" max="11787" width="47.25" style="83" customWidth="1"/>
    <col min="11788" max="11788" width="14" style="83" customWidth="1"/>
    <col min="11789" max="11789" width="4.125" style="83" customWidth="1"/>
    <col min="11790" max="12039" width="9.125" style="83"/>
    <col min="12040" max="12040" width="5.875" style="83" customWidth="1"/>
    <col min="12041" max="12041" width="47.25" style="83" customWidth="1"/>
    <col min="12042" max="12042" width="14" style="83" customWidth="1"/>
    <col min="12043" max="12043" width="47.25" style="83" customWidth="1"/>
    <col min="12044" max="12044" width="14" style="83" customWidth="1"/>
    <col min="12045" max="12045" width="4.125" style="83" customWidth="1"/>
    <col min="12046" max="12295" width="9.125" style="83"/>
    <col min="12296" max="12296" width="5.875" style="83" customWidth="1"/>
    <col min="12297" max="12297" width="47.25" style="83" customWidth="1"/>
    <col min="12298" max="12298" width="14" style="83" customWidth="1"/>
    <col min="12299" max="12299" width="47.25" style="83" customWidth="1"/>
    <col min="12300" max="12300" width="14" style="83" customWidth="1"/>
    <col min="12301" max="12301" width="4.125" style="83" customWidth="1"/>
    <col min="12302" max="12551" width="9.125" style="83"/>
    <col min="12552" max="12552" width="5.875" style="83" customWidth="1"/>
    <col min="12553" max="12553" width="47.25" style="83" customWidth="1"/>
    <col min="12554" max="12554" width="14" style="83" customWidth="1"/>
    <col min="12555" max="12555" width="47.25" style="83" customWidth="1"/>
    <col min="12556" max="12556" width="14" style="83" customWidth="1"/>
    <col min="12557" max="12557" width="4.125" style="83" customWidth="1"/>
    <col min="12558" max="12807" width="9.125" style="83"/>
    <col min="12808" max="12808" width="5.875" style="83" customWidth="1"/>
    <col min="12809" max="12809" width="47.25" style="83" customWidth="1"/>
    <col min="12810" max="12810" width="14" style="83" customWidth="1"/>
    <col min="12811" max="12811" width="47.25" style="83" customWidth="1"/>
    <col min="12812" max="12812" width="14" style="83" customWidth="1"/>
    <col min="12813" max="12813" width="4.125" style="83" customWidth="1"/>
    <col min="12814" max="13063" width="9.125" style="83"/>
    <col min="13064" max="13064" width="5.875" style="83" customWidth="1"/>
    <col min="13065" max="13065" width="47.25" style="83" customWidth="1"/>
    <col min="13066" max="13066" width="14" style="83" customWidth="1"/>
    <col min="13067" max="13067" width="47.25" style="83" customWidth="1"/>
    <col min="13068" max="13068" width="14" style="83" customWidth="1"/>
    <col min="13069" max="13069" width="4.125" style="83" customWidth="1"/>
    <col min="13070" max="13319" width="9.125" style="83"/>
    <col min="13320" max="13320" width="5.875" style="83" customWidth="1"/>
    <col min="13321" max="13321" width="47.25" style="83" customWidth="1"/>
    <col min="13322" max="13322" width="14" style="83" customWidth="1"/>
    <col min="13323" max="13323" width="47.25" style="83" customWidth="1"/>
    <col min="13324" max="13324" width="14" style="83" customWidth="1"/>
    <col min="13325" max="13325" width="4.125" style="83" customWidth="1"/>
    <col min="13326" max="13575" width="9.125" style="83"/>
    <col min="13576" max="13576" width="5.875" style="83" customWidth="1"/>
    <col min="13577" max="13577" width="47.25" style="83" customWidth="1"/>
    <col min="13578" max="13578" width="14" style="83" customWidth="1"/>
    <col min="13579" max="13579" width="47.25" style="83" customWidth="1"/>
    <col min="13580" max="13580" width="14" style="83" customWidth="1"/>
    <col min="13581" max="13581" width="4.125" style="83" customWidth="1"/>
    <col min="13582" max="13831" width="9.125" style="83"/>
    <col min="13832" max="13832" width="5.875" style="83" customWidth="1"/>
    <col min="13833" max="13833" width="47.25" style="83" customWidth="1"/>
    <col min="13834" max="13834" width="14" style="83" customWidth="1"/>
    <col min="13835" max="13835" width="47.25" style="83" customWidth="1"/>
    <col min="13836" max="13836" width="14" style="83" customWidth="1"/>
    <col min="13837" max="13837" width="4.125" style="83" customWidth="1"/>
    <col min="13838" max="14087" width="9.125" style="83"/>
    <col min="14088" max="14088" width="5.875" style="83" customWidth="1"/>
    <col min="14089" max="14089" width="47.25" style="83" customWidth="1"/>
    <col min="14090" max="14090" width="14" style="83" customWidth="1"/>
    <col min="14091" max="14091" width="47.25" style="83" customWidth="1"/>
    <col min="14092" max="14092" width="14" style="83" customWidth="1"/>
    <col min="14093" max="14093" width="4.125" style="83" customWidth="1"/>
    <col min="14094" max="14343" width="9.125" style="83"/>
    <col min="14344" max="14344" width="5.875" style="83" customWidth="1"/>
    <col min="14345" max="14345" width="47.25" style="83" customWidth="1"/>
    <col min="14346" max="14346" width="14" style="83" customWidth="1"/>
    <col min="14347" max="14347" width="47.25" style="83" customWidth="1"/>
    <col min="14348" max="14348" width="14" style="83" customWidth="1"/>
    <col min="14349" max="14349" width="4.125" style="83" customWidth="1"/>
    <col min="14350" max="14599" width="9.125" style="83"/>
    <col min="14600" max="14600" width="5.875" style="83" customWidth="1"/>
    <col min="14601" max="14601" width="47.25" style="83" customWidth="1"/>
    <col min="14602" max="14602" width="14" style="83" customWidth="1"/>
    <col min="14603" max="14603" width="47.25" style="83" customWidth="1"/>
    <col min="14604" max="14604" width="14" style="83" customWidth="1"/>
    <col min="14605" max="14605" width="4.125" style="83" customWidth="1"/>
    <col min="14606" max="14855" width="9.125" style="83"/>
    <col min="14856" max="14856" width="5.875" style="83" customWidth="1"/>
    <col min="14857" max="14857" width="47.25" style="83" customWidth="1"/>
    <col min="14858" max="14858" width="14" style="83" customWidth="1"/>
    <col min="14859" max="14859" width="47.25" style="83" customWidth="1"/>
    <col min="14860" max="14860" width="14" style="83" customWidth="1"/>
    <col min="14861" max="14861" width="4.125" style="83" customWidth="1"/>
    <col min="14862" max="15111" width="9.125" style="83"/>
    <col min="15112" max="15112" width="5.875" style="83" customWidth="1"/>
    <col min="15113" max="15113" width="47.25" style="83" customWidth="1"/>
    <col min="15114" max="15114" width="14" style="83" customWidth="1"/>
    <col min="15115" max="15115" width="47.25" style="83" customWidth="1"/>
    <col min="15116" max="15116" width="14" style="83" customWidth="1"/>
    <col min="15117" max="15117" width="4.125" style="83" customWidth="1"/>
    <col min="15118" max="15367" width="9.125" style="83"/>
    <col min="15368" max="15368" width="5.875" style="83" customWidth="1"/>
    <col min="15369" max="15369" width="47.25" style="83" customWidth="1"/>
    <col min="15370" max="15370" width="14" style="83" customWidth="1"/>
    <col min="15371" max="15371" width="47.25" style="83" customWidth="1"/>
    <col min="15372" max="15372" width="14" style="83" customWidth="1"/>
    <col min="15373" max="15373" width="4.125" style="83" customWidth="1"/>
    <col min="15374" max="15623" width="9.125" style="83"/>
    <col min="15624" max="15624" width="5.875" style="83" customWidth="1"/>
    <col min="15625" max="15625" width="47.25" style="83" customWidth="1"/>
    <col min="15626" max="15626" width="14" style="83" customWidth="1"/>
    <col min="15627" max="15627" width="47.25" style="83" customWidth="1"/>
    <col min="15628" max="15628" width="14" style="83" customWidth="1"/>
    <col min="15629" max="15629" width="4.125" style="83" customWidth="1"/>
    <col min="15630" max="15879" width="9.125" style="83"/>
    <col min="15880" max="15880" width="5.875" style="83" customWidth="1"/>
    <col min="15881" max="15881" width="47.25" style="83" customWidth="1"/>
    <col min="15882" max="15882" width="14" style="83" customWidth="1"/>
    <col min="15883" max="15883" width="47.25" style="83" customWidth="1"/>
    <col min="15884" max="15884" width="14" style="83" customWidth="1"/>
    <col min="15885" max="15885" width="4.125" style="83" customWidth="1"/>
    <col min="15886" max="16135" width="9.125" style="83"/>
    <col min="16136" max="16136" width="5.875" style="83" customWidth="1"/>
    <col min="16137" max="16137" width="47.25" style="83" customWidth="1"/>
    <col min="16138" max="16138" width="14" style="83" customWidth="1"/>
    <col min="16139" max="16139" width="47.25" style="83" customWidth="1"/>
    <col min="16140" max="16140" width="14" style="83" customWidth="1"/>
    <col min="16141" max="16141" width="4.125" style="83" customWidth="1"/>
    <col min="16142" max="16384" width="9.125" style="83"/>
  </cols>
  <sheetData>
    <row r="1" spans="1:13" ht="39.75" customHeight="1" x14ac:dyDescent="0.25">
      <c r="B1" s="84" t="s">
        <v>216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 thickBot="1" x14ac:dyDescent="0.3">
      <c r="I2" s="3" t="s">
        <v>2</v>
      </c>
      <c r="J2" s="87" t="s">
        <v>217</v>
      </c>
      <c r="K2" s="87" t="s">
        <v>217</v>
      </c>
      <c r="L2" s="87" t="s">
        <v>217</v>
      </c>
      <c r="M2" s="87" t="s">
        <v>217</v>
      </c>
    </row>
    <row r="3" spans="1:13" ht="18" customHeight="1" thickBot="1" x14ac:dyDescent="0.3">
      <c r="A3" s="149" t="s">
        <v>4</v>
      </c>
      <c r="B3" s="88" t="s">
        <v>218</v>
      </c>
      <c r="C3" s="89"/>
      <c r="D3" s="89"/>
      <c r="E3" s="89"/>
      <c r="F3" s="89"/>
      <c r="G3" s="89"/>
      <c r="H3" s="88" t="s">
        <v>219</v>
      </c>
      <c r="I3" s="90"/>
      <c r="J3" s="90"/>
      <c r="K3" s="90"/>
      <c r="L3" s="90"/>
      <c r="M3" s="90"/>
    </row>
    <row r="4" spans="1:13" s="92" customFormat="1" ht="35.25" customHeight="1" thickBot="1" x14ac:dyDescent="0.3">
      <c r="A4" s="150"/>
      <c r="B4" s="91" t="s">
        <v>220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8</v>
      </c>
      <c r="H4" s="91" t="s">
        <v>220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8</v>
      </c>
    </row>
    <row r="5" spans="1:13" s="97" customFormat="1" ht="12" customHeight="1" thickBot="1" x14ac:dyDescent="0.3">
      <c r="A5" s="93">
        <v>1</v>
      </c>
      <c r="B5" s="94">
        <v>2</v>
      </c>
      <c r="C5" s="95" t="s">
        <v>26</v>
      </c>
      <c r="D5" s="95" t="s">
        <v>26</v>
      </c>
      <c r="E5" s="95" t="s">
        <v>26</v>
      </c>
      <c r="F5" s="95" t="s">
        <v>26</v>
      </c>
      <c r="G5" s="95" t="s">
        <v>26</v>
      </c>
      <c r="H5" s="94" t="s">
        <v>181</v>
      </c>
      <c r="I5" s="96" t="s">
        <v>54</v>
      </c>
      <c r="J5" s="96" t="s">
        <v>54</v>
      </c>
      <c r="K5" s="96" t="s">
        <v>54</v>
      </c>
      <c r="L5" s="96" t="s">
        <v>54</v>
      </c>
      <c r="M5" s="96" t="s">
        <v>54</v>
      </c>
    </row>
    <row r="6" spans="1:13" ht="12.95" customHeight="1" x14ac:dyDescent="0.25">
      <c r="A6" s="98" t="s">
        <v>10</v>
      </c>
      <c r="B6" s="99" t="s">
        <v>221</v>
      </c>
      <c r="C6" s="100">
        <f>'1.1.sz.mell.'!C5</f>
        <v>0</v>
      </c>
      <c r="D6" s="100" t="e">
        <f>'1.1.sz.mell.'!D5</f>
        <v>#REF!</v>
      </c>
      <c r="E6" s="100" t="e">
        <f>'1.1.sz.mell.'!E5</f>
        <v>#REF!</v>
      </c>
      <c r="F6" s="100" t="e">
        <f>'1.1.sz.mell.'!F5</f>
        <v>#REF!</v>
      </c>
      <c r="G6" s="100" t="e">
        <f>'1.1.sz.mell.'!G5</f>
        <v>#REF!</v>
      </c>
      <c r="H6" s="99" t="s">
        <v>222</v>
      </c>
      <c r="I6" s="101">
        <f>'1.1.sz.mell.'!C85</f>
        <v>168705000</v>
      </c>
      <c r="J6" s="101">
        <f>'1.1.sz.mell.'!D85</f>
        <v>0</v>
      </c>
      <c r="K6" s="101">
        <f>'1.1.sz.mell.'!E85</f>
        <v>0</v>
      </c>
      <c r="L6" s="101">
        <f>'1.1.sz.mell.'!F85</f>
        <v>0</v>
      </c>
      <c r="M6" s="101">
        <f>'1.1.sz.mell.'!G85</f>
        <v>0</v>
      </c>
    </row>
    <row r="7" spans="1:13" ht="12.95" customHeight="1" x14ac:dyDescent="0.25">
      <c r="A7" s="102" t="s">
        <v>12</v>
      </c>
      <c r="B7" s="103" t="s">
        <v>223</v>
      </c>
      <c r="C7" s="104">
        <f>'1.1.sz.mell.'!C6</f>
        <v>160234781</v>
      </c>
      <c r="D7" s="104">
        <f>'1.1.sz.mell.'!D6</f>
        <v>0</v>
      </c>
      <c r="E7" s="104">
        <f>'1.1.sz.mell.'!E6</f>
        <v>0</v>
      </c>
      <c r="F7" s="104">
        <f>'1.1.sz.mell.'!F6</f>
        <v>0</v>
      </c>
      <c r="G7" s="104">
        <f>'1.1.sz.mell.'!G6</f>
        <v>0</v>
      </c>
      <c r="H7" s="103" t="s">
        <v>165</v>
      </c>
      <c r="I7" s="101">
        <f>'1.1.sz.mell.'!C86</f>
        <v>36537000</v>
      </c>
      <c r="J7" s="101">
        <f>'1.1.sz.mell.'!D86</f>
        <v>0</v>
      </c>
      <c r="K7" s="101">
        <f>'1.1.sz.mell.'!E86</f>
        <v>0</v>
      </c>
      <c r="L7" s="101">
        <f>'1.1.sz.mell.'!F86</f>
        <v>0</v>
      </c>
      <c r="M7" s="101">
        <f>'1.1.sz.mell.'!G86</f>
        <v>0</v>
      </c>
    </row>
    <row r="8" spans="1:13" ht="12.95" customHeight="1" x14ac:dyDescent="0.25">
      <c r="A8" s="102" t="s">
        <v>26</v>
      </c>
      <c r="B8" s="103" t="s">
        <v>224</v>
      </c>
      <c r="C8" s="104"/>
      <c r="D8" s="104"/>
      <c r="E8" s="104"/>
      <c r="F8" s="104"/>
      <c r="G8" s="104"/>
      <c r="H8" s="103" t="s">
        <v>225</v>
      </c>
      <c r="I8" s="101">
        <f>'1.1.sz.mell.'!C87</f>
        <v>66682984</v>
      </c>
      <c r="J8" s="101">
        <f>'1.1.sz.mell.'!D87</f>
        <v>0</v>
      </c>
      <c r="K8" s="101">
        <f>'1.1.sz.mell.'!E87</f>
        <v>0</v>
      </c>
      <c r="L8" s="101">
        <f>'1.1.sz.mell.'!F87</f>
        <v>0</v>
      </c>
      <c r="M8" s="101">
        <f>'1.1.sz.mell.'!G87</f>
        <v>0</v>
      </c>
    </row>
    <row r="9" spans="1:13" ht="12.95" customHeight="1" x14ac:dyDescent="0.25">
      <c r="A9" s="102" t="s">
        <v>181</v>
      </c>
      <c r="B9" s="103" t="s">
        <v>41</v>
      </c>
      <c r="C9" s="104">
        <f>'1.1.sz.mell.'!C20</f>
        <v>0</v>
      </c>
      <c r="D9" s="104">
        <f>'1.1.sz.mell.'!D20</f>
        <v>0</v>
      </c>
      <c r="E9" s="104">
        <f>'1.1.sz.mell.'!E20</f>
        <v>0</v>
      </c>
      <c r="F9" s="104">
        <f>'1.1.sz.mell.'!F20</f>
        <v>0</v>
      </c>
      <c r="G9" s="104">
        <f>'1.1.sz.mell.'!G20</f>
        <v>0</v>
      </c>
      <c r="H9" s="103" t="s">
        <v>169</v>
      </c>
      <c r="I9" s="101">
        <f>'1.1.sz.mell.'!C88</f>
        <v>0</v>
      </c>
      <c r="J9" s="101">
        <f>'1.1.sz.mell.'!D88</f>
        <v>0</v>
      </c>
      <c r="K9" s="101">
        <f>'1.1.sz.mell.'!E88</f>
        <v>0</v>
      </c>
      <c r="L9" s="101">
        <f>'1.1.sz.mell.'!F88</f>
        <v>0</v>
      </c>
      <c r="M9" s="101">
        <f>'1.1.sz.mell.'!G88</f>
        <v>0</v>
      </c>
    </row>
    <row r="10" spans="1:13" ht="12.95" customHeight="1" x14ac:dyDescent="0.25">
      <c r="A10" s="102" t="s">
        <v>54</v>
      </c>
      <c r="B10" s="105" t="s">
        <v>226</v>
      </c>
      <c r="C10" s="104">
        <f>'1.1.sz.mell.'!C44</f>
        <v>0</v>
      </c>
      <c r="D10" s="104">
        <f>'1.1.sz.mell.'!D44</f>
        <v>0</v>
      </c>
      <c r="E10" s="104">
        <f>'1.1.sz.mell.'!E44</f>
        <v>0</v>
      </c>
      <c r="F10" s="104">
        <f>'1.1.sz.mell.'!F44</f>
        <v>0</v>
      </c>
      <c r="G10" s="104">
        <f>'1.1.sz.mell.'!G44</f>
        <v>0</v>
      </c>
      <c r="H10" s="103" t="s">
        <v>171</v>
      </c>
      <c r="I10" s="101">
        <f>'1.1.sz.mell.'!C89</f>
        <v>7166000</v>
      </c>
      <c r="J10" s="101">
        <f>'1.1.sz.mell.'!D89</f>
        <v>0</v>
      </c>
      <c r="K10" s="101">
        <f>'1.1.sz.mell.'!E89</f>
        <v>0</v>
      </c>
      <c r="L10" s="101">
        <f>'1.1.sz.mell.'!F89</f>
        <v>0</v>
      </c>
      <c r="M10" s="101">
        <f>'1.1.sz.mell.'!G89</f>
        <v>0</v>
      </c>
    </row>
    <row r="11" spans="1:13" ht="12.95" customHeight="1" x14ac:dyDescent="0.25">
      <c r="A11" s="102" t="s">
        <v>76</v>
      </c>
      <c r="B11" s="103" t="s">
        <v>227</v>
      </c>
      <c r="C11" s="106"/>
      <c r="D11" s="106"/>
      <c r="E11" s="106"/>
      <c r="F11" s="106"/>
      <c r="G11" s="106"/>
      <c r="H11" s="103" t="s">
        <v>228</v>
      </c>
      <c r="I11" s="101">
        <f>'1.1.sz.mell.'!C96</f>
        <v>7589243</v>
      </c>
      <c r="J11" s="107"/>
      <c r="K11" s="107"/>
      <c r="L11" s="107"/>
      <c r="M11" s="107"/>
    </row>
    <row r="12" spans="1:13" ht="12.95" customHeight="1" x14ac:dyDescent="0.25">
      <c r="A12" s="102" t="s">
        <v>192</v>
      </c>
      <c r="B12" s="103" t="s">
        <v>75</v>
      </c>
      <c r="C12" s="104">
        <f>'1.1.sz.mell.'!C27</f>
        <v>109792000</v>
      </c>
      <c r="D12" s="104">
        <f>'1.1.sz.mell.'!D27</f>
        <v>0</v>
      </c>
      <c r="E12" s="104">
        <f>'1.1.sz.mell.'!E27</f>
        <v>0</v>
      </c>
      <c r="F12" s="104">
        <f>'1.1.sz.mell.'!F27</f>
        <v>0</v>
      </c>
      <c r="G12" s="104">
        <f>'1.1.sz.mell.'!G27</f>
        <v>0</v>
      </c>
      <c r="H12" s="108"/>
      <c r="I12" s="107"/>
      <c r="J12" s="107"/>
      <c r="K12" s="107"/>
      <c r="L12" s="107"/>
      <c r="M12" s="107"/>
    </row>
    <row r="13" spans="1:13" ht="12.95" customHeight="1" x14ac:dyDescent="0.25">
      <c r="A13" s="102" t="s">
        <v>98</v>
      </c>
      <c r="B13" s="108"/>
      <c r="C13" s="104"/>
      <c r="D13" s="104"/>
      <c r="E13" s="104"/>
      <c r="F13" s="104"/>
      <c r="G13" s="104"/>
      <c r="H13" s="108"/>
      <c r="I13" s="107"/>
      <c r="J13" s="107"/>
      <c r="K13" s="107"/>
      <c r="L13" s="107"/>
      <c r="M13" s="107"/>
    </row>
    <row r="14" spans="1:13" ht="12.95" customHeight="1" x14ac:dyDescent="0.25">
      <c r="A14" s="102" t="s">
        <v>108</v>
      </c>
      <c r="B14" s="109"/>
      <c r="C14" s="106"/>
      <c r="D14" s="106"/>
      <c r="E14" s="106"/>
      <c r="F14" s="106"/>
      <c r="G14" s="106"/>
      <c r="H14" s="108"/>
      <c r="I14" s="107"/>
      <c r="J14" s="107"/>
      <c r="K14" s="107"/>
      <c r="L14" s="107"/>
      <c r="M14" s="107"/>
    </row>
    <row r="15" spans="1:13" ht="12.95" customHeight="1" x14ac:dyDescent="0.25">
      <c r="A15" s="102" t="s">
        <v>206</v>
      </c>
      <c r="B15" s="108"/>
      <c r="C15" s="104"/>
      <c r="D15" s="104"/>
      <c r="E15" s="104"/>
      <c r="F15" s="104"/>
      <c r="G15" s="104"/>
      <c r="H15" s="108"/>
      <c r="I15" s="107"/>
      <c r="J15" s="107"/>
      <c r="K15" s="107"/>
      <c r="L15" s="107"/>
      <c r="M15" s="107"/>
    </row>
    <row r="16" spans="1:13" ht="12.95" customHeight="1" x14ac:dyDescent="0.25">
      <c r="A16" s="102" t="s">
        <v>208</v>
      </c>
      <c r="B16" s="108"/>
      <c r="C16" s="104"/>
      <c r="D16" s="104"/>
      <c r="E16" s="104"/>
      <c r="F16" s="104"/>
      <c r="G16" s="104"/>
      <c r="H16" s="108"/>
      <c r="I16" s="107"/>
      <c r="J16" s="107"/>
      <c r="K16" s="107"/>
      <c r="L16" s="107"/>
      <c r="M16" s="107"/>
    </row>
    <row r="17" spans="1:13" ht="12.95" customHeight="1" thickBot="1" x14ac:dyDescent="0.3">
      <c r="A17" s="102" t="s">
        <v>229</v>
      </c>
      <c r="B17" s="110"/>
      <c r="C17" s="111"/>
      <c r="D17" s="111"/>
      <c r="E17" s="111"/>
      <c r="F17" s="111"/>
      <c r="G17" s="111"/>
      <c r="H17" s="108"/>
      <c r="I17" s="112"/>
      <c r="J17" s="112"/>
      <c r="K17" s="112"/>
      <c r="L17" s="112"/>
      <c r="M17" s="112"/>
    </row>
    <row r="18" spans="1:13" ht="15.95" customHeight="1" thickBot="1" x14ac:dyDescent="0.3">
      <c r="A18" s="113" t="s">
        <v>230</v>
      </c>
      <c r="B18" s="114" t="s">
        <v>231</v>
      </c>
      <c r="C18" s="115">
        <f>+C6+C7+C9+C10+C12+C13+C14+C15+C16+C17</f>
        <v>270026781</v>
      </c>
      <c r="D18" s="115" t="e">
        <f>+D6+D7+D9+D10+D12+D13+D14+D15+D16+D17</f>
        <v>#REF!</v>
      </c>
      <c r="E18" s="115" t="e">
        <f>+E6+E7+E9+E10+E12+E13+E14+E15+E16+E17</f>
        <v>#REF!</v>
      </c>
      <c r="F18" s="115" t="e">
        <f>+F6+F7+F9+F10+F12+F13+F14+F15+F16+F17</f>
        <v>#REF!</v>
      </c>
      <c r="G18" s="115" t="e">
        <f>+G6+G7+G9+G10+G12+G13+G14+G15+G16+G17</f>
        <v>#REF!</v>
      </c>
      <c r="H18" s="114" t="s">
        <v>232</v>
      </c>
      <c r="I18" s="116">
        <f>SUM(I6:I17)</f>
        <v>286680227</v>
      </c>
      <c r="J18" s="116">
        <f t="shared" ref="J18:M18" si="0">SUM(J6:J17)</f>
        <v>0</v>
      </c>
      <c r="K18" s="116">
        <f t="shared" si="0"/>
        <v>0</v>
      </c>
      <c r="L18" s="116">
        <f t="shared" si="0"/>
        <v>0</v>
      </c>
      <c r="M18" s="116">
        <f t="shared" si="0"/>
        <v>0</v>
      </c>
    </row>
    <row r="19" spans="1:13" ht="12.95" customHeight="1" x14ac:dyDescent="0.25">
      <c r="A19" s="117" t="s">
        <v>233</v>
      </c>
      <c r="B19" s="118" t="s">
        <v>234</v>
      </c>
      <c r="C19" s="119">
        <f>+C20+C21+C22+C23</f>
        <v>16653446</v>
      </c>
      <c r="D19" s="119">
        <f>+D20+D21+D22+D23</f>
        <v>2001</v>
      </c>
      <c r="E19" s="119">
        <f>+E20+E21+E22+E23</f>
        <v>2001</v>
      </c>
      <c r="F19" s="119">
        <f>+F20+F21+F22+F23</f>
        <v>2001</v>
      </c>
      <c r="G19" s="119">
        <f>+G20+G21+G22+G23</f>
        <v>2001</v>
      </c>
      <c r="H19" s="120" t="s">
        <v>235</v>
      </c>
      <c r="I19" s="121"/>
      <c r="J19" s="121"/>
      <c r="K19" s="121"/>
      <c r="L19" s="121"/>
      <c r="M19" s="121"/>
    </row>
    <row r="20" spans="1:13" ht="12.95" customHeight="1" x14ac:dyDescent="0.25">
      <c r="A20" s="122" t="s">
        <v>236</v>
      </c>
      <c r="B20" s="120" t="s">
        <v>237</v>
      </c>
      <c r="C20" s="123">
        <v>16653446</v>
      </c>
      <c r="D20" s="123">
        <v>2001</v>
      </c>
      <c r="E20" s="123">
        <v>2001</v>
      </c>
      <c r="F20" s="123">
        <v>2001</v>
      </c>
      <c r="G20" s="123">
        <v>2001</v>
      </c>
      <c r="H20" s="120" t="s">
        <v>238</v>
      </c>
      <c r="I20" s="124"/>
      <c r="J20" s="124"/>
      <c r="K20" s="124"/>
      <c r="L20" s="124"/>
      <c r="M20" s="124"/>
    </row>
    <row r="21" spans="1:13" ht="12.95" customHeight="1" x14ac:dyDescent="0.25">
      <c r="A21" s="122" t="s">
        <v>239</v>
      </c>
      <c r="B21" s="120" t="s">
        <v>240</v>
      </c>
      <c r="C21" s="123"/>
      <c r="D21" s="123"/>
      <c r="E21" s="123"/>
      <c r="F21" s="123"/>
      <c r="G21" s="123"/>
      <c r="H21" s="120" t="s">
        <v>241</v>
      </c>
      <c r="I21" s="124"/>
      <c r="J21" s="124"/>
      <c r="K21" s="124"/>
      <c r="L21" s="124"/>
      <c r="M21" s="124"/>
    </row>
    <row r="22" spans="1:13" ht="12.95" customHeight="1" x14ac:dyDescent="0.25">
      <c r="A22" s="122" t="s">
        <v>242</v>
      </c>
      <c r="B22" s="120" t="s">
        <v>243</v>
      </c>
      <c r="C22" s="123"/>
      <c r="D22" s="123"/>
      <c r="E22" s="123"/>
      <c r="F22" s="123"/>
      <c r="G22" s="123"/>
      <c r="H22" s="120" t="s">
        <v>244</v>
      </c>
      <c r="I22" s="124"/>
      <c r="J22" s="124"/>
      <c r="K22" s="124"/>
      <c r="L22" s="124"/>
      <c r="M22" s="124"/>
    </row>
    <row r="23" spans="1:13" ht="12.95" customHeight="1" x14ac:dyDescent="0.25">
      <c r="A23" s="122" t="s">
        <v>245</v>
      </c>
      <c r="B23" s="120" t="s">
        <v>246</v>
      </c>
      <c r="C23" s="123"/>
      <c r="D23" s="123"/>
      <c r="E23" s="123"/>
      <c r="F23" s="123"/>
      <c r="G23" s="123"/>
      <c r="H23" s="118" t="s">
        <v>247</v>
      </c>
      <c r="I23" s="124"/>
      <c r="J23" s="124"/>
      <c r="K23" s="124"/>
      <c r="L23" s="124"/>
      <c r="M23" s="124"/>
    </row>
    <row r="24" spans="1:13" ht="12.95" customHeight="1" x14ac:dyDescent="0.25">
      <c r="A24" s="122" t="s">
        <v>248</v>
      </c>
      <c r="B24" s="120" t="s">
        <v>249</v>
      </c>
      <c r="C24" s="125">
        <f>+C25+C26</f>
        <v>0</v>
      </c>
      <c r="D24" s="125">
        <f>+D25+D26</f>
        <v>0</v>
      </c>
      <c r="E24" s="125">
        <f>+E25+E26</f>
        <v>0</v>
      </c>
      <c r="F24" s="125">
        <f>+F25+F26</f>
        <v>0</v>
      </c>
      <c r="G24" s="125">
        <f>+G25+G26</f>
        <v>0</v>
      </c>
      <c r="H24" s="120" t="s">
        <v>250</v>
      </c>
      <c r="I24" s="124"/>
      <c r="J24" s="124"/>
      <c r="K24" s="124"/>
      <c r="L24" s="124"/>
      <c r="M24" s="124"/>
    </row>
    <row r="25" spans="1:13" ht="12.95" customHeight="1" x14ac:dyDescent="0.25">
      <c r="A25" s="117" t="s">
        <v>251</v>
      </c>
      <c r="B25" s="118" t="s">
        <v>252</v>
      </c>
      <c r="C25" s="126"/>
      <c r="D25" s="126"/>
      <c r="E25" s="126"/>
      <c r="F25" s="126"/>
      <c r="G25" s="126"/>
      <c r="H25" s="99" t="s">
        <v>253</v>
      </c>
      <c r="I25" s="121"/>
      <c r="J25" s="121"/>
      <c r="K25" s="121"/>
      <c r="L25" s="121"/>
      <c r="M25" s="121"/>
    </row>
    <row r="26" spans="1:13" ht="12.95" customHeight="1" thickBot="1" x14ac:dyDescent="0.3">
      <c r="A26" s="122" t="s">
        <v>254</v>
      </c>
      <c r="B26" s="120" t="s">
        <v>255</v>
      </c>
      <c r="C26" s="123"/>
      <c r="D26" s="123"/>
      <c r="E26" s="123"/>
      <c r="F26" s="123"/>
      <c r="G26" s="123"/>
      <c r="H26" s="108"/>
      <c r="I26" s="124"/>
      <c r="J26" s="124"/>
      <c r="K26" s="124"/>
      <c r="L26" s="124"/>
      <c r="M26" s="124"/>
    </row>
    <row r="27" spans="1:13" ht="15.95" customHeight="1" thickBot="1" x14ac:dyDescent="0.3">
      <c r="A27" s="113" t="s">
        <v>256</v>
      </c>
      <c r="B27" s="114" t="s">
        <v>257</v>
      </c>
      <c r="C27" s="115">
        <f>+C19+C24</f>
        <v>16653446</v>
      </c>
      <c r="D27" s="115">
        <f>+D19+D24</f>
        <v>2001</v>
      </c>
      <c r="E27" s="115">
        <f>+E19+E24</f>
        <v>2001</v>
      </c>
      <c r="F27" s="115">
        <f>+F19+F24</f>
        <v>2001</v>
      </c>
      <c r="G27" s="115">
        <f>+G19+G24</f>
        <v>2001</v>
      </c>
      <c r="H27" s="114" t="s">
        <v>258</v>
      </c>
      <c r="I27" s="116">
        <f>SUM(I19:I26)</f>
        <v>0</v>
      </c>
      <c r="J27" s="116">
        <f t="shared" ref="J27:M27" si="1">SUM(J19:J26)</f>
        <v>0</v>
      </c>
      <c r="K27" s="116">
        <f t="shared" si="1"/>
        <v>0</v>
      </c>
      <c r="L27" s="116">
        <f t="shared" si="1"/>
        <v>0</v>
      </c>
      <c r="M27" s="116">
        <f t="shared" si="1"/>
        <v>0</v>
      </c>
    </row>
    <row r="28" spans="1:13" ht="13.5" thickBot="1" x14ac:dyDescent="0.3">
      <c r="A28" s="113" t="s">
        <v>259</v>
      </c>
      <c r="B28" s="127" t="s">
        <v>260</v>
      </c>
      <c r="C28" s="128">
        <f>+C18+C27</f>
        <v>286680227</v>
      </c>
      <c r="D28" s="128" t="e">
        <f>+D18+D27</f>
        <v>#REF!</v>
      </c>
      <c r="E28" s="128" t="e">
        <f>+E18+E27</f>
        <v>#REF!</v>
      </c>
      <c r="F28" s="128" t="e">
        <f>+F18+F27</f>
        <v>#REF!</v>
      </c>
      <c r="G28" s="128" t="e">
        <f>+G18+G27</f>
        <v>#REF!</v>
      </c>
      <c r="H28" s="127" t="s">
        <v>261</v>
      </c>
      <c r="I28" s="128">
        <f>+I18+I27</f>
        <v>286680227</v>
      </c>
      <c r="J28" s="128">
        <f t="shared" ref="J28:M28" si="2">+J18+J27</f>
        <v>0</v>
      </c>
      <c r="K28" s="128">
        <f t="shared" si="2"/>
        <v>0</v>
      </c>
      <c r="L28" s="128">
        <f t="shared" si="2"/>
        <v>0</v>
      </c>
      <c r="M28" s="128">
        <f t="shared" si="2"/>
        <v>0</v>
      </c>
    </row>
    <row r="29" spans="1:13" ht="13.5" thickBot="1" x14ac:dyDescent="0.3">
      <c r="A29" s="113" t="s">
        <v>262</v>
      </c>
      <c r="B29" s="127" t="s">
        <v>263</v>
      </c>
      <c r="C29" s="128">
        <f>IF(C18-I18&lt;0,I18-C18,"-")</f>
        <v>16653446</v>
      </c>
      <c r="D29" s="128" t="e">
        <f>IF(D18-N18&lt;0,N18-D18,"-")</f>
        <v>#REF!</v>
      </c>
      <c r="E29" s="128" t="e">
        <f>IF(E18-O18&lt;0,O18-E18,"-")</f>
        <v>#REF!</v>
      </c>
      <c r="F29" s="128" t="e">
        <f>IF(F18-P18&lt;0,P18-F18,"-")</f>
        <v>#REF!</v>
      </c>
      <c r="G29" s="128" t="e">
        <f>IF(G18-Q18&lt;0,Q18-G18,"-")</f>
        <v>#REF!</v>
      </c>
      <c r="H29" s="127" t="s">
        <v>264</v>
      </c>
      <c r="I29" s="128" t="str">
        <f>IF(C18-I18&gt;0,C18-I18,"-")</f>
        <v>-</v>
      </c>
      <c r="J29" s="128" t="e">
        <f t="shared" ref="J29:M29" si="3">IF(D18-J18&gt;0,D18-J18,"-")</f>
        <v>#REF!</v>
      </c>
      <c r="K29" s="128" t="e">
        <f t="shared" si="3"/>
        <v>#REF!</v>
      </c>
      <c r="L29" s="128" t="e">
        <f t="shared" si="3"/>
        <v>#REF!</v>
      </c>
      <c r="M29" s="128" t="e">
        <f t="shared" si="3"/>
        <v>#REF!</v>
      </c>
    </row>
    <row r="30" spans="1:13" ht="13.5" thickBot="1" x14ac:dyDescent="0.3">
      <c r="A30" s="113" t="s">
        <v>265</v>
      </c>
      <c r="B30" s="127" t="s">
        <v>266</v>
      </c>
      <c r="C30" s="128" t="str">
        <f>IF(C18+C19-I28&lt;0,I28-(C18+C19),"-")</f>
        <v>-</v>
      </c>
      <c r="D30" s="128" t="e">
        <f>IF(D18+D19-N28&lt;0,N28-(D18+D19),"-")</f>
        <v>#REF!</v>
      </c>
      <c r="E30" s="128" t="e">
        <f>IF(E18+E19-O28&lt;0,O28-(E18+E19),"-")</f>
        <v>#REF!</v>
      </c>
      <c r="F30" s="128" t="e">
        <f>IF(F18+F19-P28&lt;0,P28-(F18+F19),"-")</f>
        <v>#REF!</v>
      </c>
      <c r="G30" s="128" t="e">
        <f>IF(G18+G19-Q28&lt;0,Q28-(G18+G19),"-")</f>
        <v>#REF!</v>
      </c>
      <c r="H30" s="127" t="s">
        <v>267</v>
      </c>
      <c r="I30" s="128" t="str">
        <f>IF(C18+C19-I28&gt;0,C18+C19-I28,"-")</f>
        <v>-</v>
      </c>
      <c r="J30" s="128" t="e">
        <f t="shared" ref="J30:M30" si="4">IF(D18+D19-J28&gt;0,D18+D19-J28,"-")</f>
        <v>#REF!</v>
      </c>
      <c r="K30" s="128" t="e">
        <f t="shared" si="4"/>
        <v>#REF!</v>
      </c>
      <c r="L30" s="128" t="e">
        <f t="shared" si="4"/>
        <v>#REF!</v>
      </c>
      <c r="M30" s="128" t="e">
        <f t="shared" si="4"/>
        <v>#REF!</v>
      </c>
    </row>
    <row r="31" spans="1:13" ht="18.75" x14ac:dyDescent="0.25">
      <c r="B31" s="151"/>
      <c r="C31" s="151"/>
      <c r="D31" s="151"/>
      <c r="E31" s="151"/>
      <c r="F31" s="151"/>
      <c r="G31" s="151"/>
      <c r="H31" s="151"/>
    </row>
    <row r="32" spans="1:13" ht="31.5" customHeight="1" x14ac:dyDescent="0.25">
      <c r="B32" s="152" t="s">
        <v>268</v>
      </c>
      <c r="C32" s="152"/>
      <c r="D32" s="152"/>
      <c r="E32" s="152"/>
      <c r="F32" s="152"/>
      <c r="G32" s="152"/>
      <c r="H32" s="152"/>
      <c r="I32" s="85"/>
      <c r="J32" s="85"/>
      <c r="K32" s="85"/>
      <c r="L32" s="85"/>
      <c r="M32" s="85"/>
    </row>
    <row r="33" spans="1:13" ht="14.25" thickBot="1" x14ac:dyDescent="0.3">
      <c r="I33" s="3" t="s">
        <v>2</v>
      </c>
      <c r="J33" s="87" t="s">
        <v>217</v>
      </c>
      <c r="K33" s="87" t="s">
        <v>217</v>
      </c>
      <c r="L33" s="87" t="s">
        <v>217</v>
      </c>
      <c r="M33" s="87" t="s">
        <v>217</v>
      </c>
    </row>
    <row r="34" spans="1:13" ht="13.5" thickBot="1" x14ac:dyDescent="0.3">
      <c r="A34" s="153" t="s">
        <v>4</v>
      </c>
      <c r="B34" s="88" t="s">
        <v>218</v>
      </c>
      <c r="C34" s="89"/>
      <c r="D34" s="89"/>
      <c r="E34" s="89"/>
      <c r="F34" s="89"/>
      <c r="G34" s="89"/>
      <c r="H34" s="88" t="s">
        <v>219</v>
      </c>
      <c r="I34" s="90"/>
      <c r="J34" s="90"/>
      <c r="K34" s="90"/>
      <c r="L34" s="90"/>
      <c r="M34" s="90"/>
    </row>
    <row r="35" spans="1:13" s="92" customFormat="1" ht="36.75" thickBot="1" x14ac:dyDescent="0.3">
      <c r="A35" s="154"/>
      <c r="B35" s="91" t="s">
        <v>220</v>
      </c>
      <c r="C35" s="6" t="s">
        <v>6</v>
      </c>
      <c r="D35" s="6" t="s">
        <v>7</v>
      </c>
      <c r="E35" s="6" t="s">
        <v>8</v>
      </c>
      <c r="F35" s="6" t="s">
        <v>9</v>
      </c>
      <c r="G35" s="6" t="s">
        <v>8</v>
      </c>
      <c r="H35" s="91" t="s">
        <v>220</v>
      </c>
      <c r="I35" s="6" t="s">
        <v>6</v>
      </c>
      <c r="J35" s="6" t="s">
        <v>7</v>
      </c>
      <c r="K35" s="6" t="s">
        <v>8</v>
      </c>
      <c r="L35" s="6" t="s">
        <v>9</v>
      </c>
      <c r="M35" s="6" t="s">
        <v>8</v>
      </c>
    </row>
    <row r="36" spans="1:13" s="92" customFormat="1" ht="13.5" thickBot="1" x14ac:dyDescent="0.3">
      <c r="A36" s="93">
        <v>1</v>
      </c>
      <c r="B36" s="94">
        <v>2</v>
      </c>
      <c r="C36" s="95">
        <v>3</v>
      </c>
      <c r="D36" s="95">
        <v>3</v>
      </c>
      <c r="E36" s="95">
        <v>3</v>
      </c>
      <c r="F36" s="95">
        <v>3</v>
      </c>
      <c r="G36" s="95">
        <v>3</v>
      </c>
      <c r="H36" s="94">
        <v>4</v>
      </c>
      <c r="I36" s="96">
        <v>5</v>
      </c>
      <c r="J36" s="96">
        <v>5</v>
      </c>
      <c r="K36" s="96">
        <v>5</v>
      </c>
      <c r="L36" s="96">
        <v>5</v>
      </c>
      <c r="M36" s="96">
        <v>5</v>
      </c>
    </row>
    <row r="37" spans="1:13" ht="12.95" customHeight="1" x14ac:dyDescent="0.25">
      <c r="A37" s="98" t="s">
        <v>10</v>
      </c>
      <c r="B37" s="99" t="s">
        <v>269</v>
      </c>
      <c r="C37" s="100">
        <f>'1.1.sz.mell.'!C13</f>
        <v>0</v>
      </c>
      <c r="D37" s="100">
        <f>'1.1.sz.mell.'!D13</f>
        <v>0</v>
      </c>
      <c r="E37" s="100">
        <f>'1.1.sz.mell.'!E13</f>
        <v>0</v>
      </c>
      <c r="F37" s="100">
        <f>'1.1.sz.mell.'!F13</f>
        <v>0</v>
      </c>
      <c r="G37" s="100">
        <f>'1.1.sz.mell.'!G13</f>
        <v>0</v>
      </c>
      <c r="H37" s="99" t="s">
        <v>173</v>
      </c>
      <c r="I37" s="101">
        <f>'1.1.sz.mell.'!C91</f>
        <v>2985000</v>
      </c>
      <c r="J37" s="101">
        <f>'1.1.sz.mell.'!D91</f>
        <v>0</v>
      </c>
      <c r="K37" s="101">
        <f>'1.1.sz.mell.'!E91</f>
        <v>0</v>
      </c>
      <c r="L37" s="101">
        <f>'1.1.sz.mell.'!F91</f>
        <v>0</v>
      </c>
      <c r="M37" s="101">
        <f>'1.1.sz.mell.'!G91</f>
        <v>0</v>
      </c>
    </row>
    <row r="38" spans="1:13" x14ac:dyDescent="0.25">
      <c r="A38" s="102" t="s">
        <v>12</v>
      </c>
      <c r="B38" s="103" t="s">
        <v>270</v>
      </c>
      <c r="C38" s="104"/>
      <c r="D38" s="104"/>
      <c r="E38" s="104"/>
      <c r="F38" s="104"/>
      <c r="G38" s="104"/>
      <c r="H38" s="103" t="s">
        <v>271</v>
      </c>
      <c r="I38" s="107"/>
      <c r="J38" s="107"/>
      <c r="K38" s="107"/>
      <c r="L38" s="107"/>
      <c r="M38" s="107"/>
    </row>
    <row r="39" spans="1:13" ht="12.95" customHeight="1" x14ac:dyDescent="0.25">
      <c r="A39" s="102" t="s">
        <v>26</v>
      </c>
      <c r="B39" s="103" t="s">
        <v>272</v>
      </c>
      <c r="C39" s="104">
        <f>'1.1.sz.mell.'!C38</f>
        <v>0</v>
      </c>
      <c r="D39" s="104">
        <f>'1.1.sz.mell.'!D38</f>
        <v>0</v>
      </c>
      <c r="E39" s="104">
        <f>'1.1.sz.mell.'!E38</f>
        <v>0</v>
      </c>
      <c r="F39" s="104">
        <f>'1.1.sz.mell.'!F38</f>
        <v>0</v>
      </c>
      <c r="G39" s="104">
        <f>'1.1.sz.mell.'!G38</f>
        <v>0</v>
      </c>
      <c r="H39" s="103" t="s">
        <v>175</v>
      </c>
      <c r="I39" s="107"/>
      <c r="J39" s="107"/>
      <c r="K39" s="107"/>
      <c r="L39" s="107"/>
      <c r="M39" s="107"/>
    </row>
    <row r="40" spans="1:13" ht="12.95" customHeight="1" x14ac:dyDescent="0.25">
      <c r="A40" s="102" t="s">
        <v>181</v>
      </c>
      <c r="B40" s="103" t="s">
        <v>273</v>
      </c>
      <c r="C40" s="104"/>
      <c r="D40" s="104"/>
      <c r="E40" s="104"/>
      <c r="F40" s="104"/>
      <c r="G40" s="104"/>
      <c r="H40" s="103" t="s">
        <v>274</v>
      </c>
      <c r="I40" s="107"/>
      <c r="J40" s="107"/>
      <c r="K40" s="107"/>
      <c r="L40" s="107"/>
      <c r="M40" s="107"/>
    </row>
    <row r="41" spans="1:13" ht="12.75" customHeight="1" x14ac:dyDescent="0.25">
      <c r="A41" s="102" t="s">
        <v>54</v>
      </c>
      <c r="B41" s="103" t="s">
        <v>275</v>
      </c>
      <c r="C41" s="104"/>
      <c r="D41" s="104"/>
      <c r="E41" s="104"/>
      <c r="F41" s="104"/>
      <c r="G41" s="104"/>
      <c r="H41" s="103" t="s">
        <v>177</v>
      </c>
      <c r="I41" s="107">
        <f>'1.1.sz.mell.'!C95</f>
        <v>0</v>
      </c>
      <c r="J41" s="107">
        <f>'1.1.sz.mell.'!D95</f>
        <v>0</v>
      </c>
      <c r="K41" s="107">
        <f>'1.1.sz.mell.'!E95</f>
        <v>0</v>
      </c>
      <c r="L41" s="107">
        <f>'1.1.sz.mell.'!F95</f>
        <v>0</v>
      </c>
      <c r="M41" s="107">
        <f>'1.1.sz.mell.'!G95</f>
        <v>0</v>
      </c>
    </row>
    <row r="42" spans="1:13" ht="12.95" customHeight="1" x14ac:dyDescent="0.25">
      <c r="A42" s="102" t="s">
        <v>76</v>
      </c>
      <c r="B42" s="103" t="s">
        <v>276</v>
      </c>
      <c r="C42" s="106"/>
      <c r="D42" s="106"/>
      <c r="E42" s="106"/>
      <c r="F42" s="106"/>
      <c r="G42" s="106"/>
      <c r="H42" s="108"/>
      <c r="I42" s="107"/>
      <c r="J42" s="107"/>
      <c r="K42" s="107"/>
      <c r="L42" s="107"/>
      <c r="M42" s="107"/>
    </row>
    <row r="43" spans="1:13" ht="12.95" customHeight="1" x14ac:dyDescent="0.25">
      <c r="A43" s="102" t="s">
        <v>192</v>
      </c>
      <c r="B43" s="108"/>
      <c r="C43" s="104"/>
      <c r="D43" s="104"/>
      <c r="E43" s="104"/>
      <c r="F43" s="104"/>
      <c r="G43" s="104"/>
      <c r="H43" s="108"/>
      <c r="I43" s="107"/>
      <c r="J43" s="107"/>
      <c r="K43" s="107"/>
      <c r="L43" s="107"/>
      <c r="M43" s="107"/>
    </row>
    <row r="44" spans="1:13" ht="12.95" customHeight="1" x14ac:dyDescent="0.25">
      <c r="A44" s="102" t="s">
        <v>98</v>
      </c>
      <c r="B44" s="108"/>
      <c r="C44" s="104"/>
      <c r="D44" s="104"/>
      <c r="E44" s="104"/>
      <c r="F44" s="104"/>
      <c r="G44" s="104"/>
      <c r="H44" s="108"/>
      <c r="I44" s="107"/>
      <c r="J44" s="107"/>
      <c r="K44" s="107"/>
      <c r="L44" s="107"/>
      <c r="M44" s="107"/>
    </row>
    <row r="45" spans="1:13" ht="12.95" customHeight="1" x14ac:dyDescent="0.25">
      <c r="A45" s="102" t="s">
        <v>108</v>
      </c>
      <c r="B45" s="108"/>
      <c r="C45" s="106"/>
      <c r="D45" s="106"/>
      <c r="E45" s="106"/>
      <c r="F45" s="106"/>
      <c r="G45" s="106"/>
      <c r="H45" s="108"/>
      <c r="I45" s="107"/>
      <c r="J45" s="107"/>
      <c r="K45" s="107"/>
      <c r="L45" s="107"/>
      <c r="M45" s="107"/>
    </row>
    <row r="46" spans="1:13" x14ac:dyDescent="0.25">
      <c r="A46" s="102" t="s">
        <v>206</v>
      </c>
      <c r="B46" s="108"/>
      <c r="C46" s="106"/>
      <c r="D46" s="106"/>
      <c r="E46" s="106"/>
      <c r="F46" s="106"/>
      <c r="G46" s="106"/>
      <c r="H46" s="108"/>
      <c r="I46" s="107"/>
      <c r="J46" s="107"/>
      <c r="K46" s="107"/>
      <c r="L46" s="107"/>
      <c r="M46" s="107"/>
    </row>
    <row r="47" spans="1:13" ht="12.95" customHeight="1" thickBot="1" x14ac:dyDescent="0.3">
      <c r="A47" s="129" t="s">
        <v>208</v>
      </c>
      <c r="B47" s="130"/>
      <c r="C47" s="131"/>
      <c r="D47" s="131"/>
      <c r="E47" s="131"/>
      <c r="F47" s="131"/>
      <c r="G47" s="131"/>
      <c r="H47" s="132" t="s">
        <v>228</v>
      </c>
      <c r="I47" s="133"/>
      <c r="J47" s="133"/>
      <c r="K47" s="133"/>
      <c r="L47" s="133"/>
      <c r="M47" s="133"/>
    </row>
    <row r="48" spans="1:13" ht="15.95" customHeight="1" thickBot="1" x14ac:dyDescent="0.3">
      <c r="A48" s="113" t="s">
        <v>229</v>
      </c>
      <c r="B48" s="114" t="s">
        <v>277</v>
      </c>
      <c r="C48" s="115">
        <f>+C37+C39+C40+C42+C43+C44+C45+C46+C47</f>
        <v>0</v>
      </c>
      <c r="D48" s="115">
        <f>+D37+D39+D40+D42+D43+D44+D45+D46+D47</f>
        <v>0</v>
      </c>
      <c r="E48" s="115">
        <f>+E37+E39+E40+E42+E43+E44+E45+E46+E47</f>
        <v>0</v>
      </c>
      <c r="F48" s="115">
        <f>+F37+F39+F40+F42+F43+F44+F45+F46+F47</f>
        <v>0</v>
      </c>
      <c r="G48" s="115">
        <f>+G37+G39+G40+G42+G43+G44+G45+G46+G47</f>
        <v>0</v>
      </c>
      <c r="H48" s="114" t="s">
        <v>278</v>
      </c>
      <c r="I48" s="116">
        <f>+I37+I39+I41+I42+I43+I44+I45+I46+I47</f>
        <v>2985000</v>
      </c>
      <c r="J48" s="116">
        <f t="shared" ref="J48:M48" si="5">+J37+J39+J41+J42+J43+J44+J45+J46+J47</f>
        <v>0</v>
      </c>
      <c r="K48" s="116">
        <f t="shared" si="5"/>
        <v>0</v>
      </c>
      <c r="L48" s="116">
        <f t="shared" si="5"/>
        <v>0</v>
      </c>
      <c r="M48" s="116">
        <f t="shared" si="5"/>
        <v>0</v>
      </c>
    </row>
    <row r="49" spans="1:13" ht="12.95" customHeight="1" x14ac:dyDescent="0.25">
      <c r="A49" s="98" t="s">
        <v>230</v>
      </c>
      <c r="B49" s="134" t="s">
        <v>279</v>
      </c>
      <c r="C49" s="135">
        <f>+C50+C51+C52+C53+C54</f>
        <v>2985000</v>
      </c>
      <c r="D49" s="135">
        <f>+D50+D51+D52+D53+D54</f>
        <v>920</v>
      </c>
      <c r="E49" s="135">
        <f>+E50+E51+E52+E53+E54</f>
        <v>920</v>
      </c>
      <c r="F49" s="135">
        <f>+F50+F51+F52+F53+F54</f>
        <v>920</v>
      </c>
      <c r="G49" s="135">
        <f>+G50+G51+G52+G53+G54</f>
        <v>920</v>
      </c>
      <c r="H49" s="120" t="s">
        <v>235</v>
      </c>
      <c r="I49" s="136"/>
      <c r="J49" s="136"/>
      <c r="K49" s="136"/>
      <c r="L49" s="136"/>
      <c r="M49" s="136"/>
    </row>
    <row r="50" spans="1:13" ht="12.95" customHeight="1" x14ac:dyDescent="0.25">
      <c r="A50" s="102" t="s">
        <v>233</v>
      </c>
      <c r="B50" s="137" t="s">
        <v>280</v>
      </c>
      <c r="C50" s="123">
        <v>2985000</v>
      </c>
      <c r="D50" s="123">
        <v>920</v>
      </c>
      <c r="E50" s="123">
        <v>920</v>
      </c>
      <c r="F50" s="123">
        <v>920</v>
      </c>
      <c r="G50" s="123">
        <v>920</v>
      </c>
      <c r="H50" s="120" t="s">
        <v>281</v>
      </c>
      <c r="I50" s="124"/>
      <c r="J50" s="124"/>
      <c r="K50" s="124"/>
      <c r="L50" s="124"/>
      <c r="M50" s="124"/>
    </row>
    <row r="51" spans="1:13" ht="12.95" customHeight="1" x14ac:dyDescent="0.25">
      <c r="A51" s="98" t="s">
        <v>236</v>
      </c>
      <c r="B51" s="137" t="s">
        <v>282</v>
      </c>
      <c r="C51" s="123"/>
      <c r="D51" s="123"/>
      <c r="E51" s="123"/>
      <c r="F51" s="123"/>
      <c r="G51" s="123"/>
      <c r="H51" s="120" t="s">
        <v>241</v>
      </c>
      <c r="I51" s="124"/>
      <c r="J51" s="124"/>
      <c r="K51" s="124"/>
      <c r="L51" s="124"/>
      <c r="M51" s="124"/>
    </row>
    <row r="52" spans="1:13" ht="12.95" customHeight="1" x14ac:dyDescent="0.25">
      <c r="A52" s="102" t="s">
        <v>239</v>
      </c>
      <c r="B52" s="137" t="s">
        <v>283</v>
      </c>
      <c r="C52" s="123"/>
      <c r="D52" s="123"/>
      <c r="E52" s="123"/>
      <c r="F52" s="123"/>
      <c r="G52" s="123"/>
      <c r="H52" s="120" t="s">
        <v>244</v>
      </c>
      <c r="I52" s="124"/>
      <c r="J52" s="124"/>
      <c r="K52" s="124"/>
      <c r="L52" s="124"/>
      <c r="M52" s="124"/>
    </row>
    <row r="53" spans="1:13" ht="12.95" customHeight="1" x14ac:dyDescent="0.25">
      <c r="A53" s="98" t="s">
        <v>242</v>
      </c>
      <c r="B53" s="137" t="s">
        <v>284</v>
      </c>
      <c r="C53" s="123"/>
      <c r="D53" s="123"/>
      <c r="E53" s="123"/>
      <c r="F53" s="123"/>
      <c r="G53" s="123"/>
      <c r="H53" s="118" t="s">
        <v>247</v>
      </c>
      <c r="I53" s="124"/>
      <c r="J53" s="124"/>
      <c r="K53" s="124"/>
      <c r="L53" s="124"/>
      <c r="M53" s="124"/>
    </row>
    <row r="54" spans="1:13" ht="12.95" customHeight="1" x14ac:dyDescent="0.25">
      <c r="A54" s="102" t="s">
        <v>245</v>
      </c>
      <c r="B54" s="138" t="s">
        <v>285</v>
      </c>
      <c r="C54" s="123"/>
      <c r="D54" s="123"/>
      <c r="E54" s="123"/>
      <c r="F54" s="123"/>
      <c r="G54" s="123"/>
      <c r="H54" s="120" t="s">
        <v>286</v>
      </c>
      <c r="I54" s="124"/>
      <c r="J54" s="124"/>
      <c r="K54" s="124"/>
      <c r="L54" s="124"/>
      <c r="M54" s="124"/>
    </row>
    <row r="55" spans="1:13" ht="12.95" customHeight="1" x14ac:dyDescent="0.25">
      <c r="A55" s="98" t="s">
        <v>248</v>
      </c>
      <c r="B55" s="139" t="s">
        <v>287</v>
      </c>
      <c r="C55" s="125">
        <f>+C56+C57+C58+C59+C60</f>
        <v>0</v>
      </c>
      <c r="D55" s="125">
        <f>+D56+D57+D58+D59+D60</f>
        <v>0</v>
      </c>
      <c r="E55" s="125">
        <f>+E56+E57+E58+E59+E60</f>
        <v>0</v>
      </c>
      <c r="F55" s="125">
        <f>+F56+F57+F58+F59+F60</f>
        <v>0</v>
      </c>
      <c r="G55" s="125">
        <f>+G56+G57+G58+G59+G60</f>
        <v>0</v>
      </c>
      <c r="H55" s="140" t="s">
        <v>253</v>
      </c>
      <c r="I55" s="124"/>
      <c r="J55" s="124"/>
      <c r="K55" s="124"/>
      <c r="L55" s="124"/>
      <c r="M55" s="124"/>
    </row>
    <row r="56" spans="1:13" ht="12.95" customHeight="1" x14ac:dyDescent="0.25">
      <c r="A56" s="102" t="s">
        <v>251</v>
      </c>
      <c r="B56" s="138" t="s">
        <v>288</v>
      </c>
      <c r="C56" s="123"/>
      <c r="D56" s="123"/>
      <c r="E56" s="123"/>
      <c r="F56" s="123"/>
      <c r="G56" s="123"/>
      <c r="H56" s="140" t="s">
        <v>289</v>
      </c>
      <c r="I56" s="124"/>
      <c r="J56" s="124"/>
      <c r="K56" s="124"/>
      <c r="L56" s="124"/>
      <c r="M56" s="124"/>
    </row>
    <row r="57" spans="1:13" ht="12.95" customHeight="1" x14ac:dyDescent="0.25">
      <c r="A57" s="98" t="s">
        <v>254</v>
      </c>
      <c r="B57" s="138" t="s">
        <v>290</v>
      </c>
      <c r="C57" s="123"/>
      <c r="D57" s="123"/>
      <c r="E57" s="123"/>
      <c r="F57" s="123"/>
      <c r="G57" s="123"/>
      <c r="H57" s="141"/>
      <c r="I57" s="124"/>
      <c r="J57" s="124"/>
      <c r="K57" s="124"/>
      <c r="L57" s="124"/>
      <c r="M57" s="124"/>
    </row>
    <row r="58" spans="1:13" ht="12.95" customHeight="1" x14ac:dyDescent="0.25">
      <c r="A58" s="102" t="s">
        <v>256</v>
      </c>
      <c r="B58" s="137" t="s">
        <v>291</v>
      </c>
      <c r="C58" s="123"/>
      <c r="D58" s="123"/>
      <c r="E58" s="123"/>
      <c r="F58" s="123"/>
      <c r="G58" s="123"/>
      <c r="H58" s="142"/>
      <c r="I58" s="124"/>
      <c r="J58" s="124"/>
      <c r="K58" s="124"/>
      <c r="L58" s="124"/>
      <c r="M58" s="124"/>
    </row>
    <row r="59" spans="1:13" ht="12.95" customHeight="1" x14ac:dyDescent="0.25">
      <c r="A59" s="98" t="s">
        <v>259</v>
      </c>
      <c r="B59" s="143" t="s">
        <v>292</v>
      </c>
      <c r="C59" s="123"/>
      <c r="D59" s="123"/>
      <c r="E59" s="123"/>
      <c r="F59" s="123"/>
      <c r="G59" s="123"/>
      <c r="H59" s="108"/>
      <c r="I59" s="124"/>
      <c r="J59" s="124"/>
      <c r="K59" s="124"/>
      <c r="L59" s="124"/>
      <c r="M59" s="124"/>
    </row>
    <row r="60" spans="1:13" ht="12.95" customHeight="1" thickBot="1" x14ac:dyDescent="0.3">
      <c r="A60" s="102" t="s">
        <v>262</v>
      </c>
      <c r="B60" s="144" t="s">
        <v>293</v>
      </c>
      <c r="C60" s="123"/>
      <c r="D60" s="123"/>
      <c r="E60" s="123"/>
      <c r="F60" s="123"/>
      <c r="G60" s="123"/>
      <c r="H60" s="142"/>
      <c r="I60" s="124"/>
      <c r="J60" s="124"/>
      <c r="K60" s="124"/>
      <c r="L60" s="124"/>
      <c r="M60" s="124"/>
    </row>
    <row r="61" spans="1:13" ht="21.75" customHeight="1" thickBot="1" x14ac:dyDescent="0.3">
      <c r="A61" s="113" t="s">
        <v>265</v>
      </c>
      <c r="B61" s="114" t="s">
        <v>294</v>
      </c>
      <c r="C61" s="115">
        <f>+C49+C55</f>
        <v>2985000</v>
      </c>
      <c r="D61" s="115">
        <f>+D49+D55</f>
        <v>920</v>
      </c>
      <c r="E61" s="115">
        <f>+E49+E55</f>
        <v>920</v>
      </c>
      <c r="F61" s="115">
        <f>+F49+F55</f>
        <v>920</v>
      </c>
      <c r="G61" s="115">
        <f>+G49+G55</f>
        <v>920</v>
      </c>
      <c r="H61" s="114" t="s">
        <v>295</v>
      </c>
      <c r="I61" s="116">
        <f>SUM(I49:I60)</f>
        <v>0</v>
      </c>
      <c r="J61" s="116">
        <f t="shared" ref="J61:M61" si="6">SUM(J49:J60)</f>
        <v>0</v>
      </c>
      <c r="K61" s="116">
        <f t="shared" si="6"/>
        <v>0</v>
      </c>
      <c r="L61" s="116">
        <f t="shared" si="6"/>
        <v>0</v>
      </c>
      <c r="M61" s="116">
        <f t="shared" si="6"/>
        <v>0</v>
      </c>
    </row>
    <row r="62" spans="1:13" ht="13.5" thickBot="1" x14ac:dyDescent="0.3">
      <c r="A62" s="113" t="s">
        <v>296</v>
      </c>
      <c r="B62" s="127" t="s">
        <v>297</v>
      </c>
      <c r="C62" s="128">
        <f>+C48+C61</f>
        <v>2985000</v>
      </c>
      <c r="D62" s="128">
        <f>+D48+D61</f>
        <v>920</v>
      </c>
      <c r="E62" s="128">
        <f>+E48+E61</f>
        <v>920</v>
      </c>
      <c r="F62" s="128">
        <f>+F48+F61</f>
        <v>920</v>
      </c>
      <c r="G62" s="128">
        <f>+G48+G61</f>
        <v>920</v>
      </c>
      <c r="H62" s="127" t="s">
        <v>298</v>
      </c>
      <c r="I62" s="128">
        <f>+I48+I61</f>
        <v>2985000</v>
      </c>
      <c r="J62" s="128">
        <f t="shared" ref="J62:M62" si="7">+J48+J61</f>
        <v>0</v>
      </c>
      <c r="K62" s="128">
        <f t="shared" si="7"/>
        <v>0</v>
      </c>
      <c r="L62" s="128">
        <f t="shared" si="7"/>
        <v>0</v>
      </c>
      <c r="M62" s="128">
        <f t="shared" si="7"/>
        <v>0</v>
      </c>
    </row>
    <row r="63" spans="1:13" ht="13.5" thickBot="1" x14ac:dyDescent="0.3">
      <c r="A63" s="113" t="s">
        <v>299</v>
      </c>
      <c r="B63" s="127" t="s">
        <v>263</v>
      </c>
      <c r="C63" s="128">
        <f>IF(C48-I48&lt;0,I48-C48,"-")</f>
        <v>2985000</v>
      </c>
      <c r="D63" s="128" t="str">
        <f>IF(D48-N48&lt;0,N48-D48,"-")</f>
        <v>-</v>
      </c>
      <c r="E63" s="128" t="str">
        <f>IF(E48-O48&lt;0,O48-E48,"-")</f>
        <v>-</v>
      </c>
      <c r="F63" s="128" t="str">
        <f>IF(F48-P48&lt;0,P48-F48,"-")</f>
        <v>-</v>
      </c>
      <c r="G63" s="128" t="str">
        <f>IF(G48-Q48&lt;0,Q48-G48,"-")</f>
        <v>-</v>
      </c>
      <c r="H63" s="127" t="s">
        <v>264</v>
      </c>
      <c r="I63" s="128" t="str">
        <f>IF(C48-I48&gt;0,C48-I48,"-")</f>
        <v>-</v>
      </c>
      <c r="J63" s="128" t="str">
        <f t="shared" ref="J63:M63" si="8">IF(D48-J48&gt;0,D48-J48,"-")</f>
        <v>-</v>
      </c>
      <c r="K63" s="128" t="str">
        <f t="shared" si="8"/>
        <v>-</v>
      </c>
      <c r="L63" s="128" t="str">
        <f t="shared" si="8"/>
        <v>-</v>
      </c>
      <c r="M63" s="128" t="str">
        <f t="shared" si="8"/>
        <v>-</v>
      </c>
    </row>
    <row r="64" spans="1:13" ht="13.5" thickBot="1" x14ac:dyDescent="0.3">
      <c r="A64" s="113" t="s">
        <v>300</v>
      </c>
      <c r="B64" s="127" t="s">
        <v>266</v>
      </c>
      <c r="C64" s="128" t="str">
        <f>IF(C48+C49-I62&lt;0,I62-(C48+C49),"-")</f>
        <v>-</v>
      </c>
      <c r="D64" s="128" t="str">
        <f>IF(D48+D49-N62&lt;0,N62-(D48+D49),"-")</f>
        <v>-</v>
      </c>
      <c r="E64" s="128" t="str">
        <f>IF(E48+E49-O62&lt;0,O62-(E48+E49),"-")</f>
        <v>-</v>
      </c>
      <c r="F64" s="128" t="str">
        <f>IF(F48+F49-P62&lt;0,P62-(F48+F49),"-")</f>
        <v>-</v>
      </c>
      <c r="G64" s="128" t="str">
        <f>IF(G48+G49-Q62&lt;0,Q62-(G48+G49),"-")</f>
        <v>-</v>
      </c>
      <c r="H64" s="127" t="s">
        <v>267</v>
      </c>
      <c r="I64" s="128" t="str">
        <f>IF(C48+C49-I62&gt;0,C48+C49-I62,"-")</f>
        <v>-</v>
      </c>
      <c r="J64" s="128">
        <f t="shared" ref="J64:M64" si="9">IF(D48+D49-J62&gt;0,D48+D49-J62,"-")</f>
        <v>920</v>
      </c>
      <c r="K64" s="128">
        <f t="shared" si="9"/>
        <v>920</v>
      </c>
      <c r="L64" s="128">
        <f t="shared" si="9"/>
        <v>920</v>
      </c>
      <c r="M64" s="128">
        <f t="shared" si="9"/>
        <v>920</v>
      </c>
    </row>
    <row r="65" spans="1:13" ht="13.5" thickBot="1" x14ac:dyDescent="0.3">
      <c r="A65" s="113" t="s">
        <v>301</v>
      </c>
      <c r="B65" s="127" t="s">
        <v>302</v>
      </c>
      <c r="C65" s="128">
        <f>SUM(C62,C28)</f>
        <v>289665227</v>
      </c>
      <c r="D65" s="128" t="e">
        <f>SUM(D62,D28)</f>
        <v>#REF!</v>
      </c>
      <c r="E65" s="128" t="e">
        <f>SUM(E62,E28)</f>
        <v>#REF!</v>
      </c>
      <c r="F65" s="128" t="e">
        <f>SUM(F62,F28)</f>
        <v>#REF!</v>
      </c>
      <c r="G65" s="128" t="e">
        <f>SUM(G62,G28)</f>
        <v>#REF!</v>
      </c>
      <c r="H65" s="127" t="s">
        <v>303</v>
      </c>
      <c r="I65" s="128">
        <f>SUM(I62,I28)</f>
        <v>289665227</v>
      </c>
      <c r="J65" s="128">
        <f t="shared" ref="J65:M65" si="10">SUM(J62,J28)</f>
        <v>0</v>
      </c>
      <c r="K65" s="128">
        <f t="shared" si="10"/>
        <v>0</v>
      </c>
      <c r="L65" s="128">
        <f t="shared" si="10"/>
        <v>0</v>
      </c>
      <c r="M65" s="128">
        <f t="shared" si="10"/>
        <v>0</v>
      </c>
    </row>
  </sheetData>
  <mergeCells count="4">
    <mergeCell ref="A3:A4"/>
    <mergeCell ref="B31:H31"/>
    <mergeCell ref="B32:H32"/>
    <mergeCell ref="A34:A35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verticalDpi="300" r:id="rId1"/>
  <headerFooter alignWithMargins="0">
    <oddHeader xml:space="preserve">&amp;R&amp;"Times New Roman CE,Félkövér dőlt"&amp;14 2. sz. melléklet&amp;11 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1.1.sz.mell.</vt:lpstr>
      <vt:lpstr>1.2.sz.mell.</vt:lpstr>
      <vt:lpstr>2.sz.mell  </vt:lpstr>
      <vt:lpstr>'1.1.sz.mell.'!Nyomtatási_terület</vt:lpstr>
      <vt:lpstr>'1.2.sz.mell.'!Nyomtatási_terület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dcterms:created xsi:type="dcterms:W3CDTF">2019-01-24T12:37:13Z</dcterms:created>
  <dcterms:modified xsi:type="dcterms:W3CDTF">2019-02-11T08:34:46Z</dcterms:modified>
</cp:coreProperties>
</file>