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tabRatio="574" activeTab="2"/>
  </bookViews>
  <sheets>
    <sheet name="1.sz.mell." sheetId="1" r:id="rId1"/>
    <sheet name="2.sz.mell" sheetId="2" r:id="rId2"/>
    <sheet name="3.1. sz. mell" sheetId="3" r:id="rId3"/>
    <sheet name="3.2. sz. mell" sheetId="4" r:id="rId4"/>
    <sheet name="4.sz.mell" sheetId="5" r:id="rId5"/>
    <sheet name="5.sz.mell " sheetId="6" r:id="rId6"/>
    <sheet name="6.sz.mell" sheetId="7" r:id="rId7"/>
    <sheet name="7.sz.mell" sheetId="8" r:id="rId8"/>
    <sheet name="8.sz.mell" sheetId="9" r:id="rId9"/>
    <sheet name="9. sz. mell " sheetId="10" r:id="rId10"/>
    <sheet name="10.sz.mell" sheetId="11" r:id="rId11"/>
    <sheet name="11. sz. mell" sheetId="12" r:id="rId12"/>
    <sheet name=" 12. sz. mell" sheetId="13" r:id="rId13"/>
    <sheet name="13. sz.mell" sheetId="14" r:id="rId14"/>
    <sheet name="14. sz.mell" sheetId="15" r:id="rId15"/>
    <sheet name="15.sz.mell" sheetId="16" r:id="rId16"/>
    <sheet name="16.sz.mell." sheetId="17" r:id="rId17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<sst xmlns="http://schemas.openxmlformats.org/spreadsheetml/2006/main" count="744" uniqueCount="429">
  <si>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</si>
  <si>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</si>
  <si>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</si>
  <si>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</si>
  <si>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</si>
  <si>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</si>
  <si>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</si>
  <si>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</si>
  <si>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</si>
  <si>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</si>
  <si>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</si>
  <si>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</si>
  <si>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</si>
  <si>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</si>
  <si>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</si>
  <si>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</si>
  <si>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</si>
  <si>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</si>
  <si>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</si>
  <si>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</si>
  <si>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</si>
  <si>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</si>
  <si>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</si>
  <si>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</si>
  <si>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</si>
  <si>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</si>
  <si>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</si>
  <si>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</si>
  <si>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</si>
  <si>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</si>
  <si>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</si>
  <si>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</si>
  <si>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</si>
  <si>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</si>
  <si>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</si>
  <si>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</si>
  <si>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</si>
  <si>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</si>
  <si>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</si>
  <si>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</si>
  <si>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</si>
  <si>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</si>
  <si>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</si>
  <si>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</si>
  <si>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</si>
  <si>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</si>
  <si>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</si>
  <si>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</si>
  <si>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</si>
  <si>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</si>
  <si>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</si>
  <si>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</si>
  <si>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</si>
  <si>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</si>
  <si>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</si>
  <si>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</si>
  <si>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</si>
  <si>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</si>
  <si>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</si>
  <si>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</si>
  <si>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</si>
  <si>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</si>
  <si>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</si>
  <si>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</si>
  <si>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</si>
  <si>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</si>
  <si>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</si>
  <si>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</si>
  <si>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</si>
  <si>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</si>
  <si>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</si>
  <si>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</si>
  <si>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</si>
  <si>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</si>
  <si>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</si>
  <si>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</si>
  <si>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</si>
  <si>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</si>
  <si>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</si>
  <si>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</si>
  <si>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</si>
  <si>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</si>
  <si>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</si>
  <si>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</si>
  <si>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</si>
  <si>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</si>
  <si>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</si>
  <si>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</si>
  <si>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</si>
  <si>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</si>
  <si>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</si>
  <si>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</si>
  <si>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</si>
  <si>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</si>
  <si>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</si>
  <si>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</si>
  <si>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</si>
  <si>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</si>
  <si>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</si>
  <si>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</si>
  <si>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</si>
  <si>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</si>
  <si>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</si>
  <si>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</si>
  <si>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</si>
  <si>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</si>
  <si>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</si>
  <si>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</si>
  <si>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</si>
  <si>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</si>
  <si>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</si>
  <si>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</si>
  <si>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</si>
  <si>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</si>
  <si>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</si>
  <si>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</si>
  <si>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</si>
  <si>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</si>
  <si>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</si>
  <si>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</si>
  <si>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</si>
  <si>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</si>
  <si>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</si>
  <si>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</si>
  <si>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</si>
  <si>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</si>
  <si>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</si>
  <si>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</si>
  <si>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</si>
  <si>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</si>
  <si>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</si>
  <si>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</si>
  <si>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</si>
  <si>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</si>
  <si>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</si>
  <si>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</si>
  <si>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</si>
  <si>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</si>
  <si>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</si>
  <si>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</si>
  <si>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</si>
  <si>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</si>
  <si>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</si>
  <si>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</si>
  <si>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</si>
  <si>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</si>
  <si>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</si>
  <si>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</si>
  <si>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</si>
  <si>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</si>
  <si>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</si>
  <si>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</si>
  <si>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</si>
  <si>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</si>
  <si>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</si>
  <si>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</si>
  <si>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</si>
  <si>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</si>
  <si>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</si>
  <si>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</si>
  <si>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</si>
  <si>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</si>
  <si>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</si>
  <si>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</si>
  <si>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</si>
  <si>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</si>
  <si>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</si>
  <si>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</si>
  <si>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</si>
  <si>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</si>
  <si>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</si>
  <si>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</si>
  <si>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</si>
  <si>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</si>
  <si>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</si>
  <si>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</si>
  <si>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</si>
  <si>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</si>
  <si>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</si>
  <si>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</si>
  <si>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</si>
  <si>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</si>
  <si>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</si>
  <si>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</si>
  <si>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</si>
  <si>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</si>
  <si>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</si>
  <si>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</si>
  <si>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</si>
  <si>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</si>
  <si>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</si>
  <si>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</si>
  <si>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</si>
  <si>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</si>
  <si>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</si>
  <si>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</si>
  <si>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</si>
  <si>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</si>
  <si>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</si>
  <si>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</si>
  <si>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Szociális étkezés</t>
  </si>
  <si>
    <t>Civil támogatási keret</t>
  </si>
  <si>
    <t>Infrastruktúrális hitel -kamat</t>
  </si>
  <si>
    <t>Támogatásértékű kiadások</t>
  </si>
  <si>
    <t>Bursa Hungarica ösztöndíj támogatása</t>
  </si>
  <si>
    <t>Átadott pénzeszközök</t>
  </si>
  <si>
    <t>Gépjárműadó</t>
  </si>
  <si>
    <t>Átvett pénze. támog. é. bev.</t>
  </si>
  <si>
    <t>Támog. é. Kiadás, pénze. Átadás</t>
  </si>
  <si>
    <t>Társad. És szoc. Juttatások</t>
  </si>
  <si>
    <t>Infrastruktúrális hitel -tőke</t>
  </si>
  <si>
    <t>Folyószámlahitel- tőke</t>
  </si>
  <si>
    <t>Folyószámlahitel kamat</t>
  </si>
  <si>
    <t>Likviditási hiány/többlet</t>
  </si>
  <si>
    <t xml:space="preserve">   Halmozott likviditás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</si>
  <si>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</si>
  <si>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</si>
  <si>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</si>
  <si>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</si>
  <si>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</si>
  <si>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</si>
  <si>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</si>
  <si>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</si>
  <si>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</si>
  <si>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</si>
  <si>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</si>
  <si>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</si>
  <si>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</si>
  <si>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</si>
  <si>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</si>
  <si>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</si>
  <si>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</si>
  <si>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</si>
  <si>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</si>
  <si>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</si>
  <si>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</si>
  <si>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</si>
  <si>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</si>
  <si>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</si>
  <si>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</si>
  <si>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</si>
  <si>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</si>
  <si>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</si>
  <si>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</si>
  <si>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</si>
  <si>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</si>
  <si>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</si>
  <si>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</si>
  <si>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</si>
  <si>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</si>
  <si>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</si>
  <si>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</si>
  <si>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</si>
  <si>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Felhalmozási célú hiteltörlesztés-tőke</t>
  </si>
  <si>
    <t>Felhalmozási célő hitel - kamat</t>
  </si>
  <si>
    <t>MEGNEVEZÉS</t>
  </si>
  <si>
    <t>Egyéb (függő-, átfutó kiadások)</t>
  </si>
  <si>
    <t>Támog. ért. bevétel,átvett pénzeszközök</t>
  </si>
  <si>
    <t>Egyéb szervezetektől átvett pénzeszközök</t>
  </si>
  <si>
    <t>Működési célú hitel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</si>
  <si>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</si>
  <si>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</si>
  <si>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</si>
  <si>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</si>
  <si>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</si>
  <si>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3.8.</t>
  </si>
  <si>
    <t>3.9.</t>
  </si>
  <si>
    <t>3.11.</t>
  </si>
  <si>
    <t>3.11.1.</t>
  </si>
  <si>
    <t>3.11.2.</t>
  </si>
  <si>
    <t>3.11.3.</t>
  </si>
  <si>
    <t>3.11.4.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</si>
  <si>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</si>
  <si>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</si>
  <si>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</si>
  <si>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</si>
  <si>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</si>
  <si>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Telep. önk. támogatása a nyilvános könyvtári és közműv. feladatokhoz</t>
  </si>
  <si>
    <t>2015.</t>
  </si>
  <si>
    <t>Létszámkeret /átlagos állományi létszám/ (fő)</t>
  </si>
  <si>
    <t xml:space="preserve">KIADÁSOK ÖSSZESEN: </t>
  </si>
  <si>
    <t xml:space="preserve">Célszerinti támogatás </t>
  </si>
  <si>
    <t>Általános célú támogatás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</si>
  <si>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</si>
  <si>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</si>
  <si>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</si>
  <si>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</si>
  <si>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</si>
  <si>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</si>
  <si>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</si>
  <si>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</si>
  <si>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</si>
  <si>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</si>
  <si>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</si>
  <si>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</si>
  <si>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</si>
  <si>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</si>
  <si>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</si>
  <si>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</si>
  <si>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</si>
  <si>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</si>
  <si>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</si>
  <si>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</si>
  <si>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</si>
  <si>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</si>
  <si>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</si>
  <si>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</si>
  <si>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</si>
  <si>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</si>
  <si>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</si>
  <si>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</si>
  <si>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</si>
  <si>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</si>
  <si>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</si>
  <si>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</si>
  <si>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</si>
  <si>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</si>
  <si>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</si>
  <si>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</si>
  <si>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</si>
  <si>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</si>
  <si>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</si>
  <si>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</si>
  <si>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</si>
  <si>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01</t>
  </si>
  <si>
    <t>Cím neve, száma</t>
  </si>
  <si>
    <t>Céltartalék</t>
  </si>
  <si>
    <t>Működési célú támog. ért. kiadás, pénzeszköz átadás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</si>
  <si>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</si>
  <si>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</si>
  <si>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</si>
  <si>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</si>
  <si>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Működési célú támogatásértékű bevételek</t>
  </si>
  <si>
    <t>Fejlesztési célú támogatásértékű bevételek</t>
  </si>
  <si>
    <t>Finanszírozás kiadásai</t>
  </si>
  <si>
    <t xml:space="preserve"> Ft</t>
  </si>
  <si>
    <t>Óvodapedagógusok elismert létszáma</t>
  </si>
  <si>
    <t>Óvodapedagógusok munkáját segítők száma</t>
  </si>
  <si>
    <t>Óvodaműködtetési támogatás</t>
  </si>
  <si>
    <t>Gyermekétkeztetés támogatása</t>
  </si>
  <si>
    <t>Gyermekétkeztetés üzemeltetési támogatása</t>
  </si>
  <si>
    <t>Általános működési támogatás</t>
  </si>
  <si>
    <t>Pedagógusok bértámogatása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</si>
  <si>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</si>
  <si>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</si>
  <si>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</si>
  <si>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</si>
  <si>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Támogatási kölcsönök nyújtása</t>
  </si>
  <si>
    <t>2016.</t>
  </si>
  <si>
    <t xml:space="preserve">   Non profit szervezetek egyedi támogatása</t>
  </si>
  <si>
    <t>Óvodműködtetési támogatás</t>
  </si>
  <si>
    <t>Intézmény</t>
  </si>
  <si>
    <t>Mórágyi Óvoda és Egységes Óvoda-Bölcsöde</t>
  </si>
  <si>
    <t>Mórágy Község Önkormányzata</t>
  </si>
  <si>
    <t>Hozzájárulás a pénzbeli szociális ellátásokhoz</t>
  </si>
  <si>
    <t>Házi segítségnyújtás</t>
  </si>
  <si>
    <t>Kistelepülések feladatainak támogatása</t>
  </si>
  <si>
    <t>Könyvtári és közművelődési feladatok</t>
  </si>
  <si>
    <t>Lakott külterület támogatása</t>
  </si>
  <si>
    <t>Önkormányzati finanszírozás</t>
  </si>
  <si>
    <t>3.2. számú melléklet</t>
  </si>
  <si>
    <t>02</t>
  </si>
  <si>
    <t>2,0-2,0</t>
  </si>
  <si>
    <t>Hozzájárulás a pénzbeni szociális feladatokhoz</t>
  </si>
  <si>
    <t>3.10</t>
  </si>
  <si>
    <t>3.11</t>
  </si>
  <si>
    <t>Kamat fizetés</t>
  </si>
  <si>
    <t>Felhalmozási célú támogatás értékű kiadások</t>
  </si>
  <si>
    <t xml:space="preserve">Mórágyi Óvoda és Egységes Óvoda Bölcsöde </t>
  </si>
  <si>
    <t>Bátaapáti Közös Önkormányzati Hivatal</t>
  </si>
  <si>
    <t>Bátaszék Város Önkormányzata -Orvosi ügyeleti díj</t>
  </si>
  <si>
    <t>Bátaapáti Közös Önk. Hiv.</t>
  </si>
  <si>
    <t>Mórágyi Óvoda</t>
  </si>
  <si>
    <t>I. KIADÁSI JOGCÍMEK</t>
  </si>
  <si>
    <t>Közutak üzemeltetése</t>
  </si>
  <si>
    <t>Zöldterület-kezelés</t>
  </si>
  <si>
    <t>Községgazdálkodás</t>
  </si>
  <si>
    <t xml:space="preserve"> Önkormányzati jogalkotás</t>
  </si>
  <si>
    <t>Önkormányzatok elszámolásai</t>
  </si>
  <si>
    <t>Közvilágítás</t>
  </si>
  <si>
    <t xml:space="preserve"> Háziorvosi ügyeleti ellátás</t>
  </si>
  <si>
    <t>Család- és nővédelmi egészségügyi gondozás</t>
  </si>
  <si>
    <t>Aktív korúak ellátása</t>
  </si>
  <si>
    <t>Lakásfenntartási támogatás</t>
  </si>
  <si>
    <t>Köztemetés</t>
  </si>
  <si>
    <t>FHT-ra jogosultak hosszú távú közfoglalkoztatása</t>
  </si>
  <si>
    <t>Közművelődési intézmények működtetése</t>
  </si>
  <si>
    <t>Sportlétesítmények működtetése</t>
  </si>
  <si>
    <t>Közgyógyellátás</t>
  </si>
  <si>
    <t>Lakóingatlan bérbeadása</t>
  </si>
  <si>
    <t>Kötelező feladatok forrásai és kiadásai:</t>
  </si>
  <si>
    <t>Civil szervezetek program-támogatása</t>
  </si>
  <si>
    <t>Kulturális műsorok, rendezvények</t>
  </si>
  <si>
    <t xml:space="preserve"> M.n.s. egyéb közösségi, társadalmi tevékenységek</t>
  </si>
  <si>
    <t>Nem lakóingatlan bérbeadása</t>
  </si>
  <si>
    <t xml:space="preserve"> Szociális ösztöndíjak (Bursa Hungarica)</t>
  </si>
  <si>
    <t>Önként vállalat feladatok forrásai és kiadásai:</t>
  </si>
  <si>
    <t>Gyermek étkeztetés támogatása</t>
  </si>
  <si>
    <t>Óvoda pedagógusok, segítők bértámogatása</t>
  </si>
  <si>
    <t>Egyéb önkormányzati feladatok tám.</t>
  </si>
  <si>
    <t>Köztemető fenntartása</t>
  </si>
  <si>
    <t>Hozzájárulás pénzbeli szoc. feladatokhoz</t>
  </si>
  <si>
    <t>Házi segítség nyújtás</t>
  </si>
  <si>
    <t xml:space="preserve">Lakott külterület </t>
  </si>
  <si>
    <t>Önkormányzat fejlesztései</t>
  </si>
  <si>
    <t>Háziorvosi alapellátás (Fogorvos, vérvétel)</t>
  </si>
  <si>
    <t>2015. évi eredeti előirányzat</t>
  </si>
  <si>
    <t>2015. évi módosított előirányzat</t>
  </si>
  <si>
    <t>2015. évi teljesítés</t>
  </si>
  <si>
    <t>A 2015. évi önkormányzati támogatások alakulása jogcímenként</t>
  </si>
  <si>
    <t>3,4-3,6</t>
  </si>
  <si>
    <t>Iparűzési adóerőképesség beszámítási összeg</t>
  </si>
  <si>
    <t>Felhasználás
2015. XII.31-ig</t>
  </si>
  <si>
    <t>2015. évi előirányzat</t>
  </si>
  <si>
    <t xml:space="preserve">
2015. év utáni szükséglet
</t>
  </si>
  <si>
    <t>Támfalépítés (önrész nyertes pályázat esetén)</t>
  </si>
  <si>
    <t>Árok rendezés</t>
  </si>
  <si>
    <t>Sportöltöző pótmunka</t>
  </si>
  <si>
    <t>Gránit fogadó tűzjelző rendszer kiépítése</t>
  </si>
  <si>
    <t>Gránit fogadó továbbépítése</t>
  </si>
  <si>
    <t>Bérlakások tető felújítása</t>
  </si>
  <si>
    <t>Vízlágyító berendezés befejezése</t>
  </si>
  <si>
    <t>Önkormányzati bútor beszerzés</t>
  </si>
  <si>
    <t>Sebességmérő tábla Kismórágy 2 db</t>
  </si>
  <si>
    <t>2015. év utáni szükséglet
(6=2 - 4 - 5)</t>
  </si>
  <si>
    <t>2015. elötti kifizetés</t>
  </si>
  <si>
    <t>2017.</t>
  </si>
  <si>
    <t>2017. 
után</t>
  </si>
  <si>
    <t>2017. után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</si>
</sst>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43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 CE"/>
      <family val="0"/>
    </font>
    <font>
      <i/>
      <sz val="9"/>
      <name val="Times New Roman CE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darkHorizontal">
        <bgColor indexed="13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7" borderId="0" applyNumberFormat="0" applyBorder="0" applyAlignment="0" applyProtection="0"/>
    <xf numFmtId="0" fontId="42" fillId="16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57" applyAlignment="1" applyProtection="1">
      <alignment vertical="center"/>
      <protection/>
    </xf>
    <xf numFmtId="0" fontId="1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16" fillId="0" borderId="20" xfId="0" applyFont="1" applyBorder="1" applyAlignment="1" applyProtection="1">
      <alignment horizontal="center" vertical="top" wrapText="1"/>
      <protection locked="0"/>
    </xf>
    <xf numFmtId="3" fontId="16" fillId="0" borderId="21" xfId="0" applyNumberFormat="1" applyFont="1" applyBorder="1" applyAlignment="1" applyProtection="1">
      <alignment horizontal="right" vertical="top" wrapText="1"/>
      <protection locked="0"/>
    </xf>
    <xf numFmtId="164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57" applyFont="1" applyBorder="1" applyAlignment="1" applyProtection="1">
      <alignment horizontal="center" vertical="center" wrapText="1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8" xfId="57" applyFont="1" applyBorder="1" applyAlignment="1" applyProtection="1">
      <alignment horizontal="center" vertical="center"/>
      <protection/>
    </xf>
    <xf numFmtId="0" fontId="1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6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6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164" fontId="15" fillId="18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18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19" borderId="23" xfId="0" applyNumberFormat="1" applyFont="1" applyFill="1" applyBorder="1" applyAlignment="1">
      <alignment vertical="center" wrapText="1"/>
    </xf>
    <xf numFmtId="164" fontId="15" fillId="19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2" fillId="0" borderId="27" xfId="57" applyFont="1" applyBorder="1" applyAlignment="1" applyProtection="1">
      <alignment horizontal="center" vertical="center"/>
      <protection/>
    </xf>
    <xf numFmtId="164" fontId="15" fillId="0" borderId="33" xfId="57" applyNumberFormat="1" applyFont="1" applyBorder="1" applyAlignment="1" applyProtection="1">
      <alignment vertical="center"/>
      <protection locked="0"/>
    </xf>
    <xf numFmtId="164" fontId="15" fillId="0" borderId="37" xfId="57" applyNumberFormat="1" applyFont="1" applyBorder="1" applyAlignment="1" applyProtection="1">
      <alignment vertical="center"/>
      <protection locked="0"/>
    </xf>
    <xf numFmtId="164" fontId="15" fillId="0" borderId="30" xfId="57" applyNumberFormat="1" applyFont="1" applyBorder="1" applyAlignment="1" applyProtection="1">
      <alignment vertical="center"/>
      <protection locked="0"/>
    </xf>
    <xf numFmtId="164" fontId="6" fillId="20" borderId="14" xfId="0" applyNumberFormat="1" applyFont="1" applyFill="1" applyBorder="1" applyAlignment="1">
      <alignment horizontal="left" vertical="center" wrapText="1" indent="1"/>
    </xf>
    <xf numFmtId="164" fontId="6" fillId="20" borderId="10" xfId="0" applyNumberFormat="1" applyFont="1" applyFill="1" applyBorder="1" applyAlignment="1">
      <alignment vertical="center" wrapText="1"/>
    </xf>
    <xf numFmtId="164" fontId="6" fillId="20" borderId="16" xfId="0" applyNumberFormat="1" applyFont="1" applyFill="1" applyBorder="1" applyAlignment="1">
      <alignment vertical="center" wrapText="1"/>
    </xf>
    <xf numFmtId="164" fontId="6" fillId="20" borderId="43" xfId="0" applyNumberFormat="1" applyFont="1" applyFill="1" applyBorder="1" applyAlignment="1">
      <alignment horizontal="left" vertical="center" wrapText="1" indent="1"/>
    </xf>
    <xf numFmtId="164" fontId="15" fillId="20" borderId="44" xfId="0" applyNumberFormat="1" applyFont="1" applyFill="1" applyBorder="1" applyAlignment="1" applyProtection="1">
      <alignment horizontal="center" vertical="center" wrapText="1"/>
      <protection/>
    </xf>
    <xf numFmtId="164" fontId="15" fillId="20" borderId="45" xfId="0" applyNumberFormat="1" applyFont="1" applyFill="1" applyBorder="1" applyAlignment="1" applyProtection="1">
      <alignment horizontal="center" vertical="center" wrapText="1"/>
      <protection/>
    </xf>
    <xf numFmtId="164" fontId="15" fillId="20" borderId="35" xfId="0" applyNumberFormat="1" applyFont="1" applyFill="1" applyBorder="1" applyAlignment="1" applyProtection="1">
      <alignment vertical="center" wrapText="1"/>
      <protection/>
    </xf>
    <xf numFmtId="164" fontId="15" fillId="20" borderId="39" xfId="0" applyNumberFormat="1" applyFont="1" applyFill="1" applyBorder="1" applyAlignment="1" applyProtection="1">
      <alignment vertical="center" wrapText="1"/>
      <protection/>
    </xf>
    <xf numFmtId="164" fontId="6" fillId="20" borderId="16" xfId="0" applyNumberFormat="1" applyFont="1" applyFill="1" applyBorder="1" applyAlignment="1" applyProtection="1">
      <alignment vertical="center" wrapText="1"/>
      <protection/>
    </xf>
    <xf numFmtId="164" fontId="6" fillId="20" borderId="14" xfId="0" applyNumberFormat="1" applyFont="1" applyFill="1" applyBorder="1" applyAlignment="1">
      <alignment horizontal="left" vertical="center" wrapText="1"/>
    </xf>
    <xf numFmtId="164" fontId="15" fillId="20" borderId="23" xfId="0" applyNumberFormat="1" applyFont="1" applyFill="1" applyBorder="1" applyAlignment="1" applyProtection="1">
      <alignment vertical="center" wrapText="1"/>
      <protection/>
    </xf>
    <xf numFmtId="164" fontId="15" fillId="20" borderId="14" xfId="0" applyNumberFormat="1" applyFont="1" applyFill="1" applyBorder="1" applyAlignment="1" applyProtection="1">
      <alignment vertical="center" wrapText="1"/>
      <protection/>
    </xf>
    <xf numFmtId="164" fontId="15" fillId="20" borderId="10" xfId="0" applyNumberFormat="1" applyFont="1" applyFill="1" applyBorder="1" applyAlignment="1" applyProtection="1">
      <alignment vertical="center" wrapText="1"/>
      <protection/>
    </xf>
    <xf numFmtId="164" fontId="15" fillId="20" borderId="16" xfId="0" applyNumberFormat="1" applyFont="1" applyFill="1" applyBorder="1" applyAlignment="1" applyProtection="1">
      <alignment vertical="center" wrapText="1"/>
      <protection/>
    </xf>
    <xf numFmtId="164" fontId="15" fillId="20" borderId="23" xfId="0" applyNumberFormat="1" applyFont="1" applyFill="1" applyBorder="1" applyAlignment="1">
      <alignment vertical="center" wrapText="1"/>
    </xf>
    <xf numFmtId="164" fontId="15" fillId="20" borderId="46" xfId="0" applyNumberFormat="1" applyFont="1" applyFill="1" applyBorder="1" applyAlignment="1">
      <alignment vertical="center" wrapText="1"/>
    </xf>
    <xf numFmtId="164" fontId="6" fillId="20" borderId="44" xfId="0" applyNumberFormat="1" applyFont="1" applyFill="1" applyBorder="1" applyAlignment="1">
      <alignment vertical="center" wrapText="1"/>
    </xf>
    <xf numFmtId="164" fontId="6" fillId="20" borderId="45" xfId="0" applyNumberFormat="1" applyFont="1" applyFill="1" applyBorder="1" applyAlignment="1">
      <alignment vertical="center" wrapText="1"/>
    </xf>
    <xf numFmtId="164" fontId="6" fillId="20" borderId="10" xfId="57" applyNumberFormat="1" applyFont="1" applyFill="1" applyBorder="1" applyAlignment="1" applyProtection="1">
      <alignment vertical="center"/>
      <protection/>
    </xf>
    <xf numFmtId="164" fontId="6" fillId="20" borderId="16" xfId="57" applyNumberFormat="1" applyFont="1" applyFill="1" applyBorder="1" applyAlignment="1" applyProtection="1">
      <alignment vertical="center"/>
      <protection/>
    </xf>
    <xf numFmtId="164" fontId="15" fillId="20" borderId="35" xfId="57" applyNumberFormat="1" applyFont="1" applyFill="1" applyBorder="1" applyAlignment="1" applyProtection="1">
      <alignment vertical="center"/>
      <protection/>
    </xf>
    <xf numFmtId="164" fontId="15" fillId="20" borderId="39" xfId="57" applyNumberFormat="1" applyFont="1" applyFill="1" applyBorder="1" applyAlignment="1" applyProtection="1">
      <alignment vertical="center"/>
      <protection/>
    </xf>
    <xf numFmtId="164" fontId="15" fillId="20" borderId="32" xfId="57" applyNumberFormat="1" applyFont="1" applyFill="1" applyBorder="1" applyAlignment="1" applyProtection="1">
      <alignment vertical="center"/>
      <protection/>
    </xf>
    <xf numFmtId="164" fontId="15" fillId="0" borderId="10" xfId="57" applyNumberFormat="1" applyFont="1" applyFill="1" applyBorder="1" applyAlignment="1" applyProtection="1">
      <alignment vertical="center"/>
      <protection/>
    </xf>
    <xf numFmtId="164" fontId="15" fillId="0" borderId="16" xfId="57" applyNumberFormat="1" applyFont="1" applyFill="1" applyBorder="1" applyAlignment="1" applyProtection="1">
      <alignment vertical="center"/>
      <protection/>
    </xf>
    <xf numFmtId="164" fontId="5" fillId="0" borderId="0" xfId="56" applyNumberFormat="1" applyFont="1" applyBorder="1" applyAlignment="1" applyProtection="1">
      <alignment horizontal="centerContinuous" vertical="center"/>
      <protection/>
    </xf>
    <xf numFmtId="164" fontId="5" fillId="0" borderId="50" xfId="56" applyNumberFormat="1" applyFont="1" applyBorder="1" applyAlignment="1" applyProtection="1">
      <alignment horizontal="centerContinuous" vertic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164" fontId="5" fillId="0" borderId="50" xfId="56" applyNumberFormat="1" applyFont="1" applyFill="1" applyBorder="1" applyAlignment="1" applyProtection="1">
      <alignment horizontal="centerContinuous" vertical="center"/>
      <protection/>
    </xf>
    <xf numFmtId="164" fontId="16" fillId="20" borderId="51" xfId="0" applyNumberFormat="1" applyFont="1" applyFill="1" applyBorder="1" applyAlignment="1" applyProtection="1">
      <alignment horizontal="right" vertical="top" wrapText="1"/>
      <protection/>
    </xf>
    <xf numFmtId="164" fontId="15" fillId="0" borderId="17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20" borderId="10" xfId="0" applyNumberFormat="1" applyFont="1" applyFill="1" applyBorder="1" applyAlignment="1" applyProtection="1">
      <alignment vertical="center" wrapText="1"/>
      <protection/>
    </xf>
    <xf numFmtId="164" fontId="6" fillId="21" borderId="10" xfId="0" applyNumberFormat="1" applyFont="1" applyFill="1" applyBorder="1" applyAlignment="1" applyProtection="1">
      <alignment vertical="center" wrapText="1"/>
      <protection/>
    </xf>
    <xf numFmtId="164" fontId="6" fillId="20" borderId="14" xfId="0" applyNumberFormat="1" applyFont="1" applyFill="1" applyBorder="1" applyAlignment="1">
      <alignment vertical="center" wrapText="1"/>
    </xf>
    <xf numFmtId="164" fontId="15" fillId="0" borderId="10" xfId="57" applyNumberFormat="1" applyFont="1" applyBorder="1" applyAlignment="1" applyProtection="1">
      <alignment vertical="center"/>
      <protection/>
    </xf>
    <xf numFmtId="0" fontId="11" fillId="20" borderId="23" xfId="0" applyFont="1" applyFill="1" applyBorder="1" applyAlignment="1" applyProtection="1">
      <alignment vertical="center" wrapText="1"/>
      <protection/>
    </xf>
    <xf numFmtId="0" fontId="6" fillId="20" borderId="14" xfId="0" applyFont="1" applyFill="1" applyBorder="1" applyAlignment="1">
      <alignment horizontal="left" vertical="center" wrapText="1" indent="1"/>
    </xf>
    <xf numFmtId="0" fontId="6" fillId="20" borderId="44" xfId="0" applyFont="1" applyFill="1" applyBorder="1" applyAlignment="1">
      <alignment vertical="center" wrapText="1"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6" xfId="56" applyFont="1" applyBorder="1" applyAlignment="1" applyProtection="1">
      <alignment horizontal="center" vertical="center" wrapText="1"/>
      <protection/>
    </xf>
    <xf numFmtId="0" fontId="17" fillId="0" borderId="14" xfId="56" applyFont="1" applyBorder="1" applyAlignment="1" applyProtection="1">
      <alignment horizontal="center" vertical="center" wrapText="1"/>
      <protection/>
    </xf>
    <xf numFmtId="0" fontId="17" fillId="0" borderId="10" xfId="56" applyFont="1" applyBorder="1" applyAlignment="1" applyProtection="1">
      <alignment horizontal="center" vertical="center" wrapText="1"/>
      <protection/>
    </xf>
    <xf numFmtId="0" fontId="17" fillId="0" borderId="16" xfId="56" applyFont="1" applyBorder="1" applyAlignment="1" applyProtection="1">
      <alignment horizontal="center" vertical="center" wrapText="1"/>
      <protection/>
    </xf>
    <xf numFmtId="0" fontId="20" fillId="0" borderId="0" xfId="56" applyFont="1">
      <alignment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7" fillId="0" borderId="14" xfId="56" applyFont="1" applyFill="1" applyBorder="1" applyAlignment="1" applyProtection="1">
      <alignment horizontal="center" vertical="center" wrapText="1"/>
      <protection/>
    </xf>
    <xf numFmtId="0" fontId="17" fillId="0" borderId="10" xfId="56" applyFont="1" applyFill="1" applyBorder="1" applyAlignment="1" applyProtection="1">
      <alignment horizontal="center" vertical="center" wrapText="1"/>
      <protection/>
    </xf>
    <xf numFmtId="0" fontId="17" fillId="0" borderId="16" xfId="56" applyFont="1" applyFill="1" applyBorder="1" applyAlignment="1" applyProtection="1">
      <alignment horizontal="center" vertical="center" wrapText="1"/>
      <protection/>
    </xf>
    <xf numFmtId="0" fontId="17" fillId="20" borderId="27" xfId="56" applyFont="1" applyFill="1" applyBorder="1" applyAlignment="1" applyProtection="1">
      <alignment horizontal="left" vertical="center" wrapText="1" indent="1"/>
      <protection/>
    </xf>
    <xf numFmtId="0" fontId="17" fillId="20" borderId="10" xfId="56" applyFont="1" applyFill="1" applyBorder="1" applyAlignment="1" applyProtection="1">
      <alignment horizontal="left" vertical="center" wrapText="1" indent="1"/>
      <protection/>
    </xf>
    <xf numFmtId="164" fontId="17" fillId="20" borderId="27" xfId="56" applyNumberFormat="1" applyFont="1" applyFill="1" applyBorder="1" applyAlignment="1" applyProtection="1">
      <alignment vertical="center" wrapText="1"/>
      <protection/>
    </xf>
    <xf numFmtId="164" fontId="17" fillId="20" borderId="28" xfId="56" applyNumberFormat="1" applyFont="1" applyFill="1" applyBorder="1" applyAlignment="1" applyProtection="1">
      <alignment vertical="center" wrapText="1"/>
      <protection/>
    </xf>
    <xf numFmtId="164" fontId="17" fillId="20" borderId="10" xfId="56" applyNumberFormat="1" applyFont="1" applyFill="1" applyBorder="1" applyAlignment="1" applyProtection="1">
      <alignment vertical="center" wrapText="1"/>
      <protection locked="0"/>
    </xf>
    <xf numFmtId="164" fontId="17" fillId="20" borderId="16" xfId="56" applyNumberFormat="1" applyFont="1" applyFill="1" applyBorder="1" applyAlignment="1" applyProtection="1">
      <alignment vertical="center" wrapText="1"/>
      <protection locked="0"/>
    </xf>
    <xf numFmtId="164" fontId="17" fillId="20" borderId="10" xfId="56" applyNumberFormat="1" applyFont="1" applyFill="1" applyBorder="1" applyAlignment="1" applyProtection="1">
      <alignment vertical="center" wrapText="1"/>
      <protection/>
    </xf>
    <xf numFmtId="0" fontId="20" fillId="0" borderId="52" xfId="56" applyFont="1" applyFill="1" applyBorder="1" applyAlignment="1" applyProtection="1">
      <alignment horizontal="left" vertical="center" wrapText="1" indent="1"/>
      <protection/>
    </xf>
    <xf numFmtId="0" fontId="20" fillId="0" borderId="33" xfId="56" applyFont="1" applyFill="1" applyBorder="1" applyAlignment="1" applyProtection="1">
      <alignment horizontal="left" vertical="center" wrapText="1" indent="1"/>
      <protection/>
    </xf>
    <xf numFmtId="164" fontId="20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56" applyNumberFormat="1" applyFont="1" applyFill="1" applyBorder="1" applyAlignment="1" applyProtection="1">
      <alignment vertical="center" wrapText="1"/>
      <protection locked="0"/>
    </xf>
    <xf numFmtId="164" fontId="20" fillId="0" borderId="35" xfId="56" applyNumberFormat="1" applyFont="1" applyFill="1" applyBorder="1" applyAlignment="1" applyProtection="1">
      <alignment vertical="center" wrapText="1"/>
      <protection locked="0"/>
    </xf>
    <xf numFmtId="0" fontId="20" fillId="0" borderId="44" xfId="56" applyFont="1" applyFill="1" applyBorder="1" applyAlignment="1" applyProtection="1">
      <alignment horizontal="left" vertical="center" wrapText="1" indent="1"/>
      <protection/>
    </xf>
    <xf numFmtId="164" fontId="17" fillId="20" borderId="16" xfId="56" applyNumberFormat="1" applyFont="1" applyFill="1" applyBorder="1" applyAlignment="1" applyProtection="1">
      <alignment vertical="center" wrapText="1"/>
      <protection/>
    </xf>
    <xf numFmtId="0" fontId="20" fillId="0" borderId="30" xfId="56" applyFont="1" applyFill="1" applyBorder="1" applyAlignment="1" applyProtection="1">
      <alignment horizontal="left" vertical="center" wrapText="1" indent="1"/>
      <protection/>
    </xf>
    <xf numFmtId="164" fontId="20" fillId="0" borderId="30" xfId="56" applyNumberFormat="1" applyFont="1" applyFill="1" applyBorder="1" applyAlignment="1" applyProtection="1">
      <alignment vertical="center" wrapText="1"/>
      <protection locked="0"/>
    </xf>
    <xf numFmtId="164" fontId="20" fillId="0" borderId="32" xfId="56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Fill="1" applyAlignment="1" applyProtection="1">
      <alignment horizontal="left" indent="1"/>
      <protection/>
    </xf>
    <xf numFmtId="164" fontId="20" fillId="0" borderId="37" xfId="56" applyNumberFormat="1" applyFont="1" applyFill="1" applyBorder="1" applyAlignment="1" applyProtection="1">
      <alignment vertical="center" wrapText="1"/>
      <protection locked="0"/>
    </xf>
    <xf numFmtId="164" fontId="20" fillId="0" borderId="39" xfId="56" applyNumberFormat="1" applyFont="1" applyFill="1" applyBorder="1" applyAlignment="1" applyProtection="1">
      <alignment vertical="center" wrapText="1"/>
      <protection locked="0"/>
    </xf>
    <xf numFmtId="0" fontId="20" fillId="7" borderId="33" xfId="56" applyFont="1" applyFill="1" applyBorder="1" applyAlignment="1" applyProtection="1">
      <alignment horizontal="left" vertical="center" wrapText="1" indent="1"/>
      <protection/>
    </xf>
    <xf numFmtId="0" fontId="21" fillId="0" borderId="33" xfId="56" applyFont="1" applyFill="1" applyBorder="1" applyAlignment="1" applyProtection="1">
      <alignment horizontal="left" vertical="center" wrapText="1" indent="1"/>
      <protection/>
    </xf>
    <xf numFmtId="0" fontId="21" fillId="0" borderId="37" xfId="56" applyFont="1" applyFill="1" applyBorder="1" applyAlignment="1" applyProtection="1">
      <alignment horizontal="left" vertical="center" wrapText="1" indent="1"/>
      <protection/>
    </xf>
    <xf numFmtId="0" fontId="20" fillId="7" borderId="30" xfId="56" applyFont="1" applyFill="1" applyBorder="1" applyAlignment="1" applyProtection="1">
      <alignment horizontal="left" vertical="center" wrapText="1" indent="1"/>
      <protection/>
    </xf>
    <xf numFmtId="0" fontId="20" fillId="0" borderId="53" xfId="56" applyFont="1" applyFill="1" applyBorder="1" applyAlignment="1" applyProtection="1">
      <alignment horizontal="left" vertical="center" wrapText="1" indent="1"/>
      <protection/>
    </xf>
    <xf numFmtId="0" fontId="22" fillId="20" borderId="10" xfId="56" applyFont="1" applyFill="1" applyBorder="1" applyAlignment="1" applyProtection="1">
      <alignment horizontal="left" vertical="center" wrapText="1" indent="1"/>
      <protection/>
    </xf>
    <xf numFmtId="0" fontId="21" fillId="0" borderId="52" xfId="56" applyFont="1" applyFill="1" applyBorder="1" applyAlignment="1" applyProtection="1">
      <alignment horizontal="left" vertical="center" wrapText="1" indent="1"/>
      <protection/>
    </xf>
    <xf numFmtId="0" fontId="21" fillId="0" borderId="33" xfId="56" applyFont="1" applyFill="1" applyBorder="1" applyAlignment="1" applyProtection="1">
      <alignment horizontal="left" vertical="center" wrapText="1" indent="1"/>
      <protection/>
    </xf>
    <xf numFmtId="164" fontId="20" fillId="0" borderId="53" xfId="56" applyNumberFormat="1" applyFont="1" applyFill="1" applyBorder="1" applyAlignment="1" applyProtection="1">
      <alignment horizontal="right" vertical="center" wrapText="1"/>
      <protection locked="0"/>
    </xf>
    <xf numFmtId="0" fontId="17" fillId="20" borderId="27" xfId="56" applyFont="1" applyFill="1" applyBorder="1" applyAlignment="1" applyProtection="1">
      <alignment vertical="center" wrapText="1"/>
      <protection/>
    </xf>
    <xf numFmtId="164" fontId="20" fillId="0" borderId="53" xfId="56" applyNumberFormat="1" applyFont="1" applyFill="1" applyBorder="1" applyAlignment="1" applyProtection="1">
      <alignment vertical="center" wrapText="1"/>
      <protection locked="0"/>
    </xf>
    <xf numFmtId="164" fontId="20" fillId="0" borderId="54" xfId="56" applyNumberFormat="1" applyFont="1" applyFill="1" applyBorder="1" applyAlignment="1" applyProtection="1">
      <alignment vertical="center" wrapText="1"/>
      <protection locked="0"/>
    </xf>
    <xf numFmtId="0" fontId="20" fillId="0" borderId="55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Alignment="1" applyProtection="1">
      <alignment horizontal="left" indent="1"/>
      <protection/>
    </xf>
    <xf numFmtId="0" fontId="20" fillId="0" borderId="37" xfId="56" applyFont="1" applyFill="1" applyBorder="1" applyAlignment="1" applyProtection="1">
      <alignment horizontal="left" vertical="center" wrapText="1" indent="1"/>
      <protection/>
    </xf>
    <xf numFmtId="0" fontId="17" fillId="20" borderId="10" xfId="56" applyFont="1" applyFill="1" applyBorder="1" applyAlignment="1" applyProtection="1">
      <alignment vertical="center" wrapText="1"/>
      <protection/>
    </xf>
    <xf numFmtId="164" fontId="6" fillId="0" borderId="56" xfId="0" applyNumberFormat="1" applyFont="1" applyBorder="1" applyAlignment="1">
      <alignment horizontal="centerContinuous" vertical="center"/>
    </xf>
    <xf numFmtId="164" fontId="20" fillId="20" borderId="10" xfId="56" applyNumberFormat="1" applyFont="1" applyFill="1" applyBorder="1" applyAlignment="1" applyProtection="1">
      <alignment horizontal="right" vertical="center" wrapText="1"/>
      <protection/>
    </xf>
    <xf numFmtId="3" fontId="11" fillId="21" borderId="29" xfId="0" applyNumberFormat="1" applyFont="1" applyFill="1" applyBorder="1" applyAlignment="1" applyProtection="1">
      <alignment horizontal="right" vertical="center" wrapText="1"/>
      <protection/>
    </xf>
    <xf numFmtId="164" fontId="6" fillId="20" borderId="14" xfId="0" applyNumberFormat="1" applyFont="1" applyFill="1" applyBorder="1" applyAlignment="1" applyProtection="1">
      <alignment vertical="center" wrapText="1"/>
      <protection/>
    </xf>
    <xf numFmtId="0" fontId="0" fillId="0" borderId="40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center"/>
      <protection/>
    </xf>
    <xf numFmtId="0" fontId="19" fillId="0" borderId="10" xfId="57" applyFont="1" applyBorder="1" applyAlignment="1" applyProtection="1">
      <alignment horizontal="left" vertical="center" indent="1"/>
      <protection/>
    </xf>
    <xf numFmtId="0" fontId="15" fillId="0" borderId="52" xfId="57" applyFont="1" applyBorder="1" applyAlignment="1" applyProtection="1">
      <alignment horizontal="left" vertical="center" indent="1"/>
      <protection/>
    </xf>
    <xf numFmtId="0" fontId="15" fillId="0" borderId="33" xfId="57" applyFont="1" applyBorder="1" applyAlignment="1" applyProtection="1">
      <alignment horizontal="left" vertical="center" indent="1"/>
      <protection locked="0"/>
    </xf>
    <xf numFmtId="0" fontId="15" fillId="0" borderId="30" xfId="57" applyFont="1" applyBorder="1" applyAlignment="1" applyProtection="1">
      <alignment horizontal="left" vertical="center" indent="1"/>
      <protection locked="0"/>
    </xf>
    <xf numFmtId="0" fontId="15" fillId="0" borderId="37" xfId="57" applyFont="1" applyBorder="1" applyAlignment="1" applyProtection="1">
      <alignment horizontal="left" vertical="center" indent="1"/>
      <protection locked="0"/>
    </xf>
    <xf numFmtId="0" fontId="6" fillId="20" borderId="10" xfId="57" applyFont="1" applyFill="1" applyBorder="1" applyAlignment="1" applyProtection="1">
      <alignment horizontal="left" vertical="center" indent="1"/>
      <protection/>
    </xf>
    <xf numFmtId="0" fontId="19" fillId="0" borderId="10" xfId="57" applyFont="1" applyFill="1" applyBorder="1" applyAlignment="1" applyProtection="1">
      <alignment horizontal="left" vertical="center" indent="1"/>
      <protection/>
    </xf>
    <xf numFmtId="0" fontId="2" fillId="20" borderId="10" xfId="57" applyFont="1" applyFill="1" applyBorder="1" applyAlignment="1" applyProtection="1">
      <alignment horizontal="left" indent="1"/>
      <protection locked="0"/>
    </xf>
    <xf numFmtId="164" fontId="2" fillId="20" borderId="10" xfId="57" applyNumberFormat="1" applyFont="1" applyFill="1" applyBorder="1" applyProtection="1">
      <alignment/>
      <protection/>
    </xf>
    <xf numFmtId="164" fontId="2" fillId="20" borderId="16" xfId="57" applyNumberFormat="1" applyFont="1" applyFill="1" applyBorder="1" applyProtection="1">
      <alignment/>
      <protection/>
    </xf>
    <xf numFmtId="164" fontId="15" fillId="0" borderId="52" xfId="57" applyNumberFormat="1" applyFont="1" applyBorder="1" applyAlignment="1" applyProtection="1">
      <alignment vertical="center"/>
      <protection locked="0"/>
    </xf>
    <xf numFmtId="164" fontId="15" fillId="20" borderId="57" xfId="57" applyNumberFormat="1" applyFont="1" applyFill="1" applyBorder="1" applyAlignment="1" applyProtection="1">
      <alignment vertical="center"/>
      <protection/>
    </xf>
    <xf numFmtId="0" fontId="17" fillId="20" borderId="26" xfId="56" applyFont="1" applyFill="1" applyBorder="1" applyAlignment="1" applyProtection="1">
      <alignment horizontal="left" vertical="center" wrapText="1" indent="1"/>
      <protection/>
    </xf>
    <xf numFmtId="0" fontId="17" fillId="20" borderId="14" xfId="56" applyFont="1" applyFill="1" applyBorder="1" applyAlignment="1" applyProtection="1">
      <alignment horizontal="left" vertical="center" wrapText="1" indent="1"/>
      <protection/>
    </xf>
    <xf numFmtId="49" fontId="20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6" applyNumberFormat="1" applyFont="1" applyFill="1" applyBorder="1" applyAlignment="1" applyProtection="1">
      <alignment horizontal="left" vertical="center" wrapText="1" indent="1"/>
      <protection/>
    </xf>
    <xf numFmtId="49" fontId="20" fillId="7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7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6" applyNumberFormat="1" applyFont="1" applyFill="1" applyBorder="1" applyAlignment="1" applyProtection="1">
      <alignment horizontal="left" vertical="center" wrapText="1" indent="1"/>
      <protection/>
    </xf>
    <xf numFmtId="164" fontId="20" fillId="0" borderId="58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0" fillId="20" borderId="16" xfId="56" applyNumberFormat="1" applyFont="1" applyFill="1" applyBorder="1" applyAlignment="1" applyProtection="1">
      <alignment horizontal="right" vertical="center" wrapText="1"/>
      <protection/>
    </xf>
    <xf numFmtId="164" fontId="17" fillId="20" borderId="27" xfId="56" applyNumberFormat="1" applyFont="1" applyFill="1" applyBorder="1" applyAlignment="1" applyProtection="1">
      <alignment horizontal="right" vertical="center" wrapText="1"/>
      <protection/>
    </xf>
    <xf numFmtId="164" fontId="17" fillId="20" borderId="28" xfId="56" applyNumberFormat="1" applyFont="1" applyFill="1" applyBorder="1" applyAlignment="1" applyProtection="1">
      <alignment horizontal="right" vertical="center" wrapText="1"/>
      <protection/>
    </xf>
    <xf numFmtId="164" fontId="17" fillId="20" borderId="10" xfId="56" applyNumberFormat="1" applyFont="1" applyFill="1" applyBorder="1" applyAlignment="1" applyProtection="1">
      <alignment horizontal="right" vertical="center" wrapText="1"/>
      <protection locked="0"/>
    </xf>
    <xf numFmtId="164" fontId="17" fillId="20" borderId="16" xfId="56" applyNumberFormat="1" applyFont="1" applyFill="1" applyBorder="1" applyAlignment="1" applyProtection="1">
      <alignment horizontal="right" vertical="center" wrapText="1"/>
      <protection locked="0"/>
    </xf>
    <xf numFmtId="164" fontId="17" fillId="20" borderId="10" xfId="56" applyNumberFormat="1" applyFont="1" applyFill="1" applyBorder="1" applyAlignment="1" applyProtection="1">
      <alignment horizontal="right" vertical="center" wrapText="1"/>
      <protection/>
    </xf>
    <xf numFmtId="164" fontId="20" fillId="0" borderId="52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6" applyNumberFormat="1" applyFont="1" applyFill="1" applyBorder="1" applyAlignment="1" applyProtection="1">
      <alignment horizontal="right" vertical="center" wrapText="1"/>
      <protection locked="0"/>
    </xf>
    <xf numFmtId="164" fontId="17" fillId="20" borderId="16" xfId="56" applyNumberFormat="1" applyFont="1" applyFill="1" applyBorder="1" applyAlignment="1" applyProtection="1">
      <alignment horizontal="right" vertical="center" wrapText="1"/>
      <protection/>
    </xf>
    <xf numFmtId="164" fontId="20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0" fillId="7" borderId="33" xfId="56" applyNumberFormat="1" applyFont="1" applyFill="1" applyBorder="1" applyAlignment="1" applyProtection="1">
      <alignment horizontal="right" vertical="center" wrapText="1"/>
      <protection/>
    </xf>
    <xf numFmtId="164" fontId="20" fillId="7" borderId="35" xfId="56" applyNumberFormat="1" applyFont="1" applyFill="1" applyBorder="1" applyAlignment="1" applyProtection="1">
      <alignment horizontal="right" vertical="center" wrapTex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0" fillId="7" borderId="30" xfId="56" applyNumberFormat="1" applyFont="1" applyFill="1" applyBorder="1" applyAlignment="1" applyProtection="1">
      <alignment horizontal="right" vertical="center" wrapText="1"/>
      <protection/>
    </xf>
    <xf numFmtId="164" fontId="20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vertical="center" wrapText="1"/>
      <protection locked="0"/>
    </xf>
    <xf numFmtId="0" fontId="23" fillId="0" borderId="0" xfId="57" applyFont="1" applyProtection="1">
      <alignment/>
      <protection/>
    </xf>
    <xf numFmtId="0" fontId="23" fillId="0" borderId="0" xfId="57" applyFont="1" applyAlignment="1" applyProtection="1">
      <alignment vertical="center"/>
      <protection/>
    </xf>
    <xf numFmtId="0" fontId="23" fillId="0" borderId="0" xfId="57" applyFont="1" applyAlignment="1" applyProtection="1">
      <alignment vertical="center"/>
      <protection locked="0"/>
    </xf>
    <xf numFmtId="0" fontId="23" fillId="0" borderId="0" xfId="57" applyFont="1" applyProtection="1">
      <alignment/>
      <protection locked="0"/>
    </xf>
    <xf numFmtId="0" fontId="2" fillId="20" borderId="14" xfId="57" applyFont="1" applyFill="1" applyBorder="1" applyProtection="1">
      <alignment/>
      <protection locked="0"/>
    </xf>
    <xf numFmtId="0" fontId="2" fillId="20" borderId="10" xfId="57" applyFont="1" applyFill="1" applyBorder="1" applyProtection="1">
      <alignment/>
      <protection locked="0"/>
    </xf>
    <xf numFmtId="164" fontId="2" fillId="20" borderId="10" xfId="57" applyNumberFormat="1" applyFont="1" applyFill="1" applyBorder="1" applyProtection="1">
      <alignment/>
      <protection locked="0"/>
    </xf>
    <xf numFmtId="0" fontId="3" fillId="20" borderId="16" xfId="57" applyFont="1" applyFill="1" applyBorder="1" applyProtection="1">
      <alignment/>
      <protection/>
    </xf>
    <xf numFmtId="49" fontId="17" fillId="20" borderId="14" xfId="56" applyNumberFormat="1" applyFont="1" applyFill="1" applyBorder="1" applyAlignment="1" applyProtection="1">
      <alignment horizontal="left" vertical="center" wrapText="1" indent="1"/>
      <protection/>
    </xf>
    <xf numFmtId="164" fontId="20" fillId="7" borderId="30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164" fontId="6" fillId="20" borderId="24" xfId="0" applyNumberFormat="1" applyFont="1" applyFill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6" applyFont="1">
      <alignment/>
      <protection/>
    </xf>
    <xf numFmtId="164" fontId="0" fillId="0" borderId="13" xfId="0" applyNumberForma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6" fillId="20" borderId="12" xfId="0" applyNumberFormat="1" applyFont="1" applyFill="1" applyBorder="1" applyAlignment="1">
      <alignment vertical="center" wrapText="1"/>
    </xf>
    <xf numFmtId="0" fontId="6" fillId="20" borderId="58" xfId="0" applyFont="1" applyFill="1" applyBorder="1" applyAlignment="1">
      <alignment horizontal="left" vertical="center" wrapText="1" indent="1"/>
    </xf>
    <xf numFmtId="0" fontId="15" fillId="22" borderId="58" xfId="0" applyFont="1" applyFill="1" applyBorder="1" applyAlignment="1">
      <alignment horizontal="center" vertical="center" wrapText="1"/>
    </xf>
    <xf numFmtId="0" fontId="15" fillId="22" borderId="4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58" xfId="0" applyFont="1" applyFill="1" applyBorder="1" applyAlignment="1">
      <alignment horizontal="left" vertical="center" wrapText="1" indent="1"/>
    </xf>
    <xf numFmtId="0" fontId="15" fillId="0" borderId="58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0" fontId="15" fillId="0" borderId="33" xfId="0" applyFont="1" applyFill="1" applyBorder="1" applyAlignment="1">
      <alignment horizontal="left" vertical="center" wrapText="1" inden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19" fillId="20" borderId="57" xfId="0" applyNumberFormat="1" applyFont="1" applyFill="1" applyBorder="1" applyAlignment="1" applyProtection="1">
      <alignment vertical="center" wrapText="1"/>
      <protection/>
    </xf>
    <xf numFmtId="0" fontId="19" fillId="20" borderId="52" xfId="0" applyFont="1" applyFill="1" applyBorder="1" applyAlignment="1">
      <alignment horizontal="left" vertical="center" wrapText="1" indent="1"/>
    </xf>
    <xf numFmtId="0" fontId="15" fillId="20" borderId="52" xfId="0" applyFont="1" applyFill="1" applyBorder="1" applyAlignment="1">
      <alignment horizontal="center" vertical="center" wrapText="1"/>
    </xf>
    <xf numFmtId="0" fontId="24" fillId="20" borderId="40" xfId="0" applyFont="1" applyFill="1" applyBorder="1" applyAlignment="1">
      <alignment horizontal="center" vertical="center" wrapText="1"/>
    </xf>
    <xf numFmtId="164" fontId="19" fillId="20" borderId="16" xfId="0" applyNumberFormat="1" applyFont="1" applyFill="1" applyBorder="1" applyAlignment="1">
      <alignment vertical="center" wrapText="1"/>
    </xf>
    <xf numFmtId="0" fontId="19" fillId="20" borderId="10" xfId="0" applyFont="1" applyFill="1" applyBorder="1" applyAlignment="1">
      <alignment horizontal="left" vertical="center" wrapText="1" inden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164" fontId="19" fillId="20" borderId="16" xfId="0" applyNumberFormat="1" applyFont="1" applyFill="1" applyBorder="1" applyAlignment="1" applyProtection="1">
      <alignment vertical="center" wrapText="1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>
      <alignment horizontal="left" vertical="center" wrapText="1" inden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6" fillId="20" borderId="10" xfId="0" applyFont="1" applyFill="1" applyBorder="1" applyAlignment="1">
      <alignment horizontal="left" vertical="center" wrapText="1" indent="1"/>
    </xf>
    <xf numFmtId="0" fontId="15" fillId="22" borderId="10" xfId="0" applyFont="1" applyFill="1" applyBorder="1" applyAlignment="1">
      <alignment horizontal="center" vertical="center" wrapText="1"/>
    </xf>
    <xf numFmtId="0" fontId="15" fillId="22" borderId="14" xfId="0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left" vertical="center" wrapText="1" inden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54" xfId="0" applyNumberFormat="1" applyFont="1" applyFill="1" applyBorder="1" applyAlignment="1" applyProtection="1">
      <alignment vertical="center" wrapText="1"/>
      <protection locked="0"/>
    </xf>
    <xf numFmtId="0" fontId="15" fillId="0" borderId="48" xfId="0" applyFont="1" applyFill="1" applyBorder="1" applyAlignment="1">
      <alignment horizontal="left" vertical="center" wrapText="1" inden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164" fontId="19" fillId="20" borderId="16" xfId="0" applyNumberFormat="1" applyFont="1" applyFill="1" applyBorder="1" applyAlignment="1" applyProtection="1">
      <alignment vertical="center" wrapText="1"/>
      <protection/>
    </xf>
    <xf numFmtId="0" fontId="19" fillId="20" borderId="5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164" fontId="24" fillId="20" borderId="57" xfId="0" applyNumberFormat="1" applyFont="1" applyFill="1" applyBorder="1" applyAlignment="1" applyProtection="1">
      <alignment vertical="center" wrapText="1"/>
      <protection locked="0"/>
    </xf>
    <xf numFmtId="0" fontId="24" fillId="20" borderId="52" xfId="0" applyFont="1" applyFill="1" applyBorder="1" applyAlignment="1">
      <alignment horizontal="left" vertical="center" wrapText="1" indent="1"/>
    </xf>
    <xf numFmtId="0" fontId="24" fillId="20" borderId="52" xfId="0" applyFont="1" applyFill="1" applyBorder="1" applyAlignment="1">
      <alignment horizontal="center" vertical="center" wrapText="1"/>
    </xf>
    <xf numFmtId="0" fontId="24" fillId="20" borderId="4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wrapText="1" indent="1"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0" fontId="15" fillId="0" borderId="52" xfId="0" applyFont="1" applyFill="1" applyBorder="1" applyAlignment="1">
      <alignment horizontal="left" vertical="center" wrapText="1" indent="1"/>
    </xf>
    <xf numFmtId="0" fontId="15" fillId="0" borderId="5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 indent="1"/>
    </xf>
    <xf numFmtId="0" fontId="24" fillId="0" borderId="41" xfId="0" applyFont="1" applyFill="1" applyBorder="1" applyAlignment="1">
      <alignment horizontal="center" vertical="center" wrapText="1"/>
    </xf>
    <xf numFmtId="49" fontId="19" fillId="20" borderId="10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62" xfId="0" applyFont="1" applyFill="1" applyBorder="1" applyAlignment="1">
      <alignment horizontal="centerContinuous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left" vertical="center"/>
      <protection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54" xfId="0" applyFont="1" applyFill="1" applyBorder="1" applyAlignment="1" quotePrefix="1">
      <alignment horizontal="right" vertical="center"/>
    </xf>
    <xf numFmtId="0" fontId="2" fillId="0" borderId="53" xfId="0" applyFont="1" applyFill="1" applyBorder="1" applyAlignment="1">
      <alignment horizontal="left" vertical="center" indent="1"/>
    </xf>
    <xf numFmtId="0" fontId="2" fillId="0" borderId="67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5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 indent="1"/>
    </xf>
    <xf numFmtId="164" fontId="15" fillId="20" borderId="57" xfId="0" applyNumberFormat="1" applyFont="1" applyFill="1" applyBorder="1" applyAlignment="1" applyProtection="1">
      <alignment vertical="center" wrapText="1"/>
      <protection locked="0"/>
    </xf>
    <xf numFmtId="0" fontId="24" fillId="20" borderId="52" xfId="0" applyFont="1" applyFill="1" applyBorder="1" applyAlignment="1">
      <alignment horizontal="left" vertical="center" wrapText="1" indent="1"/>
    </xf>
    <xf numFmtId="0" fontId="15" fillId="20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64" fontId="15" fillId="0" borderId="29" xfId="0" applyNumberFormat="1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left" vertical="center" wrapText="1" inden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5" fillId="19" borderId="14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5" fillId="0" borderId="45" xfId="0" applyNumberFormat="1" applyFont="1" applyFill="1" applyBorder="1" applyAlignment="1" applyProtection="1">
      <alignment vertical="center" wrapText="1"/>
      <protection locked="0"/>
    </xf>
    <xf numFmtId="0" fontId="15" fillId="0" borderId="44" xfId="0" applyFont="1" applyFill="1" applyBorder="1" applyAlignment="1">
      <alignment horizontal="left" vertical="center" wrapText="1" inden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Continuous" vertical="center" wrapText="1"/>
    </xf>
    <xf numFmtId="0" fontId="2" fillId="0" borderId="66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58" xfId="0" applyFont="1" applyFill="1" applyBorder="1" applyAlignment="1" applyProtection="1" quotePrefix="1">
      <alignment horizontal="left" vertical="center" indent="1"/>
      <protection/>
    </xf>
    <xf numFmtId="0" fontId="15" fillId="0" borderId="44" xfId="0" applyFont="1" applyFill="1" applyBorder="1" applyAlignment="1">
      <alignment horizontal="left" vertical="center" wrapText="1" indent="1"/>
    </xf>
    <xf numFmtId="4" fontId="16" fillId="0" borderId="21" xfId="0" applyNumberFormat="1" applyFont="1" applyBorder="1" applyAlignment="1" applyProtection="1">
      <alignment horizontal="right" vertical="top" wrapText="1"/>
      <protection locked="0"/>
    </xf>
    <xf numFmtId="3" fontId="16" fillId="20" borderId="51" xfId="0" applyNumberFormat="1" applyFont="1" applyFill="1" applyBorder="1" applyAlignment="1" applyProtection="1">
      <alignment horizontal="right" vertical="top" wrapText="1"/>
      <protection/>
    </xf>
    <xf numFmtId="0" fontId="0" fillId="20" borderId="14" xfId="0" applyFill="1" applyBorder="1" applyAlignment="1">
      <alignment horizontal="center" vertical="center" wrapText="1"/>
    </xf>
    <xf numFmtId="164" fontId="15" fillId="0" borderId="33" xfId="57" applyNumberFormat="1" applyFont="1" applyBorder="1" applyProtection="1">
      <alignment/>
      <protection locked="0"/>
    </xf>
    <xf numFmtId="164" fontId="15" fillId="0" borderId="30" xfId="57" applyNumberFormat="1" applyFont="1" applyBorder="1" applyProtection="1">
      <alignment/>
      <protection locked="0"/>
    </xf>
    <xf numFmtId="164" fontId="15" fillId="0" borderId="31" xfId="57" applyNumberFormat="1" applyFont="1" applyBorder="1" applyProtection="1">
      <alignment/>
      <protection locked="0"/>
    </xf>
    <xf numFmtId="0" fontId="2" fillId="0" borderId="14" xfId="57" applyFont="1" applyBorder="1" applyAlignment="1" applyProtection="1">
      <alignment horizontal="center" vertical="center" wrapText="1"/>
      <protection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0" fillId="0" borderId="17" xfId="57" applyFont="1" applyBorder="1" applyProtection="1">
      <alignment/>
      <protection/>
    </xf>
    <xf numFmtId="0" fontId="15" fillId="0" borderId="63" xfId="57" applyFont="1" applyBorder="1" applyProtection="1">
      <alignment/>
      <protection locked="0"/>
    </xf>
    <xf numFmtId="164" fontId="15" fillId="0" borderId="53" xfId="57" applyNumberFormat="1" applyFont="1" applyBorder="1" applyProtection="1">
      <alignment/>
      <protection locked="0"/>
    </xf>
    <xf numFmtId="164" fontId="15" fillId="20" borderId="68" xfId="57" applyNumberFormat="1" applyFont="1" applyFill="1" applyBorder="1" applyProtection="1">
      <alignment/>
      <protection/>
    </xf>
    <xf numFmtId="0" fontId="0" fillId="0" borderId="13" xfId="57" applyFont="1" applyBorder="1" applyProtection="1">
      <alignment/>
      <protection/>
    </xf>
    <xf numFmtId="0" fontId="15" fillId="0" borderId="34" xfId="57" applyFont="1" applyBorder="1" applyProtection="1">
      <alignment/>
      <protection locked="0"/>
    </xf>
    <xf numFmtId="164" fontId="15" fillId="0" borderId="34" xfId="57" applyNumberFormat="1" applyFont="1" applyBorder="1" applyProtection="1">
      <alignment/>
      <protection locked="0"/>
    </xf>
    <xf numFmtId="164" fontId="15" fillId="20" borderId="46" xfId="57" applyNumberFormat="1" applyFont="1" applyFill="1" applyBorder="1" applyProtection="1">
      <alignment/>
      <protection/>
    </xf>
    <xf numFmtId="0" fontId="0" fillId="0" borderId="36" xfId="57" applyFont="1" applyBorder="1" applyProtection="1">
      <alignment/>
      <protection/>
    </xf>
    <xf numFmtId="0" fontId="15" fillId="0" borderId="38" xfId="57" applyFont="1" applyBorder="1" applyProtection="1">
      <alignment/>
      <protection locked="0"/>
    </xf>
    <xf numFmtId="164" fontId="15" fillId="0" borderId="58" xfId="57" applyNumberFormat="1" applyFont="1" applyBorder="1" applyProtection="1">
      <alignment/>
      <protection locked="0"/>
    </xf>
    <xf numFmtId="164" fontId="15" fillId="0" borderId="37" xfId="57" applyNumberFormat="1" applyFont="1" applyBorder="1" applyProtection="1">
      <alignment/>
      <protection locked="0"/>
    </xf>
    <xf numFmtId="164" fontId="15" fillId="0" borderId="38" xfId="57" applyNumberFormat="1" applyFont="1" applyBorder="1" applyProtection="1">
      <alignment/>
      <protection locked="0"/>
    </xf>
    <xf numFmtId="164" fontId="15" fillId="20" borderId="69" xfId="57" applyNumberFormat="1" applyFont="1" applyFill="1" applyBorder="1" applyProtection="1">
      <alignment/>
      <protection/>
    </xf>
    <xf numFmtId="0" fontId="0" fillId="0" borderId="14" xfId="57" applyFont="1" applyBorder="1" applyProtection="1">
      <alignment/>
      <protection/>
    </xf>
    <xf numFmtId="0" fontId="6" fillId="0" borderId="16" xfId="57" applyFont="1" applyBorder="1" applyProtection="1">
      <alignment/>
      <protection/>
    </xf>
    <xf numFmtId="164" fontId="6" fillId="20" borderId="47" xfId="57" applyNumberFormat="1" applyFont="1" applyFill="1" applyBorder="1" applyProtection="1">
      <alignment/>
      <protection/>
    </xf>
    <xf numFmtId="164" fontId="6" fillId="20" borderId="10" xfId="57" applyNumberFormat="1" applyFont="1" applyFill="1" applyBorder="1" applyProtection="1">
      <alignment/>
      <protection/>
    </xf>
    <xf numFmtId="164" fontId="6" fillId="20" borderId="24" xfId="57" applyNumberFormat="1" applyFont="1" applyFill="1" applyBorder="1" applyProtection="1">
      <alignment/>
      <protection/>
    </xf>
    <xf numFmtId="164" fontId="6" fillId="20" borderId="23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 locked="0"/>
    </xf>
    <xf numFmtId="0" fontId="19" fillId="20" borderId="43" xfId="0" applyFont="1" applyFill="1" applyBorder="1" applyAlignment="1">
      <alignment horizontal="center" vertical="center" wrapText="1"/>
    </xf>
    <xf numFmtId="0" fontId="19" fillId="20" borderId="44" xfId="0" applyFont="1" applyFill="1" applyBorder="1" applyAlignment="1">
      <alignment horizontal="center" vertical="center" wrapText="1"/>
    </xf>
    <xf numFmtId="0" fontId="19" fillId="20" borderId="44" xfId="0" applyFont="1" applyFill="1" applyBorder="1" applyAlignment="1">
      <alignment horizontal="left" vertical="center" wrapText="1" indent="1"/>
    </xf>
    <xf numFmtId="164" fontId="19" fillId="20" borderId="45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>
      <alignment horizontal="left" vertical="center" wrapText="1" indent="1"/>
    </xf>
    <xf numFmtId="0" fontId="2" fillId="20" borderId="13" xfId="0" applyFont="1" applyFill="1" applyBorder="1" applyAlignment="1">
      <alignment horizontal="center" vertical="center" wrapText="1"/>
    </xf>
    <xf numFmtId="164" fontId="2" fillId="20" borderId="34" xfId="0" applyNumberFormat="1" applyFont="1" applyFill="1" applyBorder="1" applyAlignment="1">
      <alignment horizontal="right" vertical="center" wrapText="1"/>
    </xf>
    <xf numFmtId="164" fontId="2" fillId="20" borderId="35" xfId="0" applyNumberFormat="1" applyFont="1" applyFill="1" applyBorder="1" applyAlignment="1">
      <alignment horizontal="right" vertical="center" wrapText="1"/>
    </xf>
    <xf numFmtId="0" fontId="2" fillId="20" borderId="13" xfId="0" applyFont="1" applyFill="1" applyBorder="1" applyAlignment="1">
      <alignment horizontal="center" vertical="center" wrapText="1"/>
    </xf>
    <xf numFmtId="164" fontId="6" fillId="20" borderId="34" xfId="0" applyNumberFormat="1" applyFont="1" applyFill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right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70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70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right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7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70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94"/>
  <sheetViews>
    <sheetView showGridLines="0" view="pageLayout" workbookViewId="0" topLeftCell="A61">
      <selection activeCell="C85" sqref="C85"/>
    </sheetView>
  </sheetViews>
  <sheetFormatPr defaultColWidth="9.00390625" defaultRowHeight="12.75"/>
  <cols>
    <col min="1" max="1" width="8.50390625" style="47" customWidth="1"/>
    <col min="2" max="2" width="51.00390625" style="47" customWidth="1"/>
    <col min="3" max="3" width="14.375" style="47" customWidth="1"/>
    <col min="4" max="4" width="12.125" style="47" customWidth="1"/>
    <col min="5" max="5" width="13.125" style="47" customWidth="1"/>
    <col min="6" max="16384" width="9.375" style="47" customWidth="1"/>
  </cols>
  <sheetData>
    <row r="1" spans="1:5" ht="15.75" customHeight="1">
      <c r="A1" s="155" t="s">
        <v>0</v>
      </c>
      <c r="B1" s="155"/>
      <c r="C1" s="155"/>
      <c r="D1" s="155"/>
      <c r="E1" s="155"/>
    </row>
    <row r="2" spans="1:5" ht="15.75" customHeight="1" thickBot="1">
      <c r="A2" s="156"/>
      <c r="B2" s="156"/>
      <c r="C2" s="156"/>
      <c r="D2" s="473" t="s">
        <v>40</v>
      </c>
      <c r="E2" s="473"/>
    </row>
    <row r="3" spans="1:5" ht="37.5" customHeight="1" thickBot="1">
      <c r="A3" s="173" t="s">
        <v>1</v>
      </c>
      <c r="B3" s="174" t="s">
        <v>2</v>
      </c>
      <c r="C3" s="175" t="s">
        <v>406</v>
      </c>
      <c r="D3" s="175" t="s">
        <v>407</v>
      </c>
      <c r="E3" s="175" t="s">
        <v>408</v>
      </c>
    </row>
    <row r="4" spans="1:5" s="179" customFormat="1" ht="12" customHeight="1" thickBot="1">
      <c r="A4" s="176">
        <v>1</v>
      </c>
      <c r="B4" s="177">
        <v>2</v>
      </c>
      <c r="C4" s="177">
        <v>3</v>
      </c>
      <c r="D4" s="177">
        <v>4</v>
      </c>
      <c r="E4" s="178">
        <v>5</v>
      </c>
    </row>
    <row r="5" spans="1:5" s="48" customFormat="1" ht="12" customHeight="1" thickBot="1">
      <c r="A5" s="239" t="s">
        <v>3</v>
      </c>
      <c r="B5" s="185" t="s">
        <v>227</v>
      </c>
      <c r="C5" s="254">
        <f>C6+C7</f>
        <v>19823</v>
      </c>
      <c r="D5" s="253">
        <f>D6+D7</f>
        <v>0</v>
      </c>
      <c r="E5" s="254"/>
    </row>
    <row r="6" spans="1:5" s="48" customFormat="1" ht="12" customHeight="1" thickBot="1">
      <c r="A6" s="292" t="s">
        <v>219</v>
      </c>
      <c r="B6" s="186" t="s">
        <v>5</v>
      </c>
      <c r="C6" s="256">
        <v>13893</v>
      </c>
      <c r="D6" s="255"/>
      <c r="E6" s="256"/>
    </row>
    <row r="7" spans="1:5" s="48" customFormat="1" ht="12" customHeight="1" thickBot="1">
      <c r="A7" s="292" t="s">
        <v>163</v>
      </c>
      <c r="B7" s="186" t="s">
        <v>228</v>
      </c>
      <c r="C7" s="257">
        <f>SUM(C8:C11)</f>
        <v>5930</v>
      </c>
      <c r="D7" s="257">
        <f>SUM(D8:D11)</f>
        <v>0</v>
      </c>
      <c r="E7" s="257"/>
    </row>
    <row r="8" spans="1:5" s="48" customFormat="1" ht="12" customHeight="1">
      <c r="A8" s="241" t="s">
        <v>220</v>
      </c>
      <c r="B8" s="192" t="s">
        <v>104</v>
      </c>
      <c r="C8" s="259"/>
      <c r="D8" s="258"/>
      <c r="E8" s="259"/>
    </row>
    <row r="9" spans="1:5" s="48" customFormat="1" ht="12" customHeight="1">
      <c r="A9" s="242" t="s">
        <v>221</v>
      </c>
      <c r="B9" s="193" t="s">
        <v>42</v>
      </c>
      <c r="C9" s="260">
        <v>4930</v>
      </c>
      <c r="D9" s="194"/>
      <c r="E9" s="260"/>
    </row>
    <row r="10" spans="1:5" s="48" customFormat="1" ht="12" customHeight="1">
      <c r="A10" s="242" t="s">
        <v>222</v>
      </c>
      <c r="B10" s="193" t="s">
        <v>43</v>
      </c>
      <c r="C10" s="260">
        <v>1000</v>
      </c>
      <c r="D10" s="194"/>
      <c r="E10" s="260"/>
    </row>
    <row r="11" spans="1:5" s="48" customFormat="1" ht="12" customHeight="1" thickBot="1">
      <c r="A11" s="243" t="s">
        <v>223</v>
      </c>
      <c r="B11" s="197" t="s">
        <v>44</v>
      </c>
      <c r="C11" s="262"/>
      <c r="D11" s="261"/>
      <c r="E11" s="262"/>
    </row>
    <row r="12" spans="1:5" s="48" customFormat="1" ht="12" customHeight="1" thickBot="1">
      <c r="A12" s="240" t="s">
        <v>4</v>
      </c>
      <c r="B12" s="186" t="s">
        <v>229</v>
      </c>
      <c r="C12" s="263">
        <f>SUM(C13:C15)</f>
        <v>0</v>
      </c>
      <c r="D12" s="257">
        <f>SUM(D13:D15)</f>
        <v>0</v>
      </c>
      <c r="E12" s="263"/>
    </row>
    <row r="13" spans="1:5" s="48" customFormat="1" ht="12" customHeight="1">
      <c r="A13" s="244" t="s">
        <v>224</v>
      </c>
      <c r="B13" s="199" t="s">
        <v>101</v>
      </c>
      <c r="C13" s="265"/>
      <c r="D13" s="264"/>
      <c r="E13" s="265"/>
    </row>
    <row r="14" spans="1:5" s="48" customFormat="1" ht="12" customHeight="1">
      <c r="A14" s="241" t="s">
        <v>225</v>
      </c>
      <c r="B14" s="193" t="s">
        <v>100</v>
      </c>
      <c r="C14" s="259"/>
      <c r="D14" s="258"/>
      <c r="E14" s="259"/>
    </row>
    <row r="15" spans="1:5" s="48" customFormat="1" ht="12" customHeight="1" thickBot="1">
      <c r="A15" s="245" t="s">
        <v>226</v>
      </c>
      <c r="B15" s="202" t="s">
        <v>102</v>
      </c>
      <c r="C15" s="267"/>
      <c r="D15" s="266"/>
      <c r="E15" s="267"/>
    </row>
    <row r="16" spans="1:5" s="48" customFormat="1" ht="12" customHeight="1" thickBot="1">
      <c r="A16" s="240" t="s">
        <v>6</v>
      </c>
      <c r="B16" s="186" t="s">
        <v>230</v>
      </c>
      <c r="C16" s="257">
        <f>C17+C18+C19+C20+C21+C22+C23+C24+C25+C26+C27+C28</f>
        <v>55922</v>
      </c>
      <c r="D16" s="257">
        <f>D17+D18+D19+D20+D21+D24+D25+D27+D28</f>
        <v>0</v>
      </c>
      <c r="E16" s="257"/>
    </row>
    <row r="17" spans="1:5" s="48" customFormat="1" ht="12" customHeight="1">
      <c r="A17" s="244" t="s">
        <v>139</v>
      </c>
      <c r="B17" s="199" t="s">
        <v>341</v>
      </c>
      <c r="C17" s="265">
        <v>16035</v>
      </c>
      <c r="D17" s="264"/>
      <c r="E17" s="265"/>
    </row>
    <row r="18" spans="1:5" s="48" customFormat="1" ht="12" customHeight="1">
      <c r="A18" s="242" t="s">
        <v>140</v>
      </c>
      <c r="B18" s="193" t="s">
        <v>342</v>
      </c>
      <c r="C18" s="260">
        <v>18741</v>
      </c>
      <c r="D18" s="194"/>
      <c r="E18" s="260"/>
    </row>
    <row r="19" spans="1:5" s="48" customFormat="1" ht="12" customHeight="1">
      <c r="A19" s="242" t="s">
        <v>141</v>
      </c>
      <c r="B19" s="193" t="s">
        <v>350</v>
      </c>
      <c r="C19" s="260">
        <v>2193</v>
      </c>
      <c r="D19" s="194"/>
      <c r="E19" s="260"/>
    </row>
    <row r="20" spans="1:5" s="48" customFormat="1" ht="12" customHeight="1">
      <c r="A20" s="245" t="s">
        <v>142</v>
      </c>
      <c r="B20" s="193" t="s">
        <v>339</v>
      </c>
      <c r="C20" s="267">
        <v>10457</v>
      </c>
      <c r="D20" s="266"/>
      <c r="E20" s="267"/>
    </row>
    <row r="21" spans="1:5" s="48" customFormat="1" ht="12" customHeight="1">
      <c r="A21" s="245" t="s">
        <v>231</v>
      </c>
      <c r="B21" s="193" t="s">
        <v>181</v>
      </c>
      <c r="C21" s="267"/>
      <c r="D21" s="266"/>
      <c r="E21" s="267"/>
    </row>
    <row r="22" spans="1:5" s="48" customFormat="1" ht="12" customHeight="1">
      <c r="A22" s="245" t="s">
        <v>232</v>
      </c>
      <c r="B22" s="193" t="s">
        <v>363</v>
      </c>
      <c r="C22" s="267">
        <v>4579</v>
      </c>
      <c r="D22" s="266"/>
      <c r="E22" s="267"/>
    </row>
    <row r="23" spans="1:5" s="48" customFormat="1" ht="12" customHeight="1">
      <c r="A23" s="245" t="s">
        <v>233</v>
      </c>
      <c r="B23" s="193" t="s">
        <v>200</v>
      </c>
      <c r="C23" s="267">
        <v>1661</v>
      </c>
      <c r="D23" s="266"/>
      <c r="E23" s="267"/>
    </row>
    <row r="24" spans="1:5" s="48" customFormat="1" ht="12" customHeight="1">
      <c r="A24" s="245" t="s">
        <v>265</v>
      </c>
      <c r="B24" s="193" t="s">
        <v>355</v>
      </c>
      <c r="C24" s="267">
        <v>1015</v>
      </c>
      <c r="D24" s="266"/>
      <c r="E24" s="267"/>
    </row>
    <row r="25" spans="1:5" s="48" customFormat="1" ht="12" customHeight="1">
      <c r="A25" s="245" t="s">
        <v>266</v>
      </c>
      <c r="B25" s="193" t="s">
        <v>356</v>
      </c>
      <c r="C25" s="267"/>
      <c r="D25" s="266"/>
      <c r="E25" s="267"/>
    </row>
    <row r="26" spans="1:5" s="48" customFormat="1" ht="12" customHeight="1">
      <c r="A26" s="245" t="s">
        <v>364</v>
      </c>
      <c r="B26" s="193" t="s">
        <v>357</v>
      </c>
      <c r="C26" s="267">
        <v>1200</v>
      </c>
      <c r="D26" s="266"/>
      <c r="E26" s="267"/>
    </row>
    <row r="27" spans="1:5" s="48" customFormat="1" ht="12" customHeight="1">
      <c r="A27" s="242" t="s">
        <v>365</v>
      </c>
      <c r="B27" s="193" t="s">
        <v>358</v>
      </c>
      <c r="C27" s="260">
        <v>41</v>
      </c>
      <c r="D27" s="194"/>
      <c r="E27" s="260"/>
    </row>
    <row r="28" spans="1:5" s="48" customFormat="1" ht="12" customHeight="1">
      <c r="A28" s="246" t="s">
        <v>267</v>
      </c>
      <c r="B28" s="205" t="s">
        <v>157</v>
      </c>
      <c r="C28" s="269">
        <f>C29+C30+C31+C32</f>
        <v>0</v>
      </c>
      <c r="D28" s="268">
        <f>D29+D30+D31+D32</f>
        <v>0</v>
      </c>
      <c r="E28" s="269"/>
    </row>
    <row r="29" spans="1:5" s="48" customFormat="1" ht="12" customHeight="1">
      <c r="A29" s="242" t="s">
        <v>268</v>
      </c>
      <c r="B29" s="206" t="s">
        <v>180</v>
      </c>
      <c r="C29" s="271"/>
      <c r="D29" s="270"/>
      <c r="E29" s="271"/>
    </row>
    <row r="30" spans="1:5" s="48" customFormat="1" ht="12" customHeight="1">
      <c r="A30" s="242" t="s">
        <v>269</v>
      </c>
      <c r="B30" s="206" t="s">
        <v>127</v>
      </c>
      <c r="C30" s="271"/>
      <c r="D30" s="270"/>
      <c r="E30" s="271"/>
    </row>
    <row r="31" spans="1:5" s="48" customFormat="1" ht="12" customHeight="1">
      <c r="A31" s="242" t="s">
        <v>270</v>
      </c>
      <c r="B31" s="206" t="s">
        <v>264</v>
      </c>
      <c r="C31" s="271"/>
      <c r="D31" s="270"/>
      <c r="E31" s="271"/>
    </row>
    <row r="32" spans="1:5" s="48" customFormat="1" ht="12" customHeight="1" thickBot="1">
      <c r="A32" s="245" t="s">
        <v>271</v>
      </c>
      <c r="B32" s="207" t="s">
        <v>45</v>
      </c>
      <c r="C32" s="273"/>
      <c r="D32" s="272"/>
      <c r="E32" s="273"/>
    </row>
    <row r="33" spans="1:5" s="48" customFormat="1" ht="12" customHeight="1" thickBot="1">
      <c r="A33" s="240" t="s">
        <v>7</v>
      </c>
      <c r="B33" s="186" t="s">
        <v>234</v>
      </c>
      <c r="C33" s="263">
        <f>C34+C41</f>
        <v>85622</v>
      </c>
      <c r="D33" s="257">
        <f>D34+D41</f>
        <v>0</v>
      </c>
      <c r="E33" s="263"/>
    </row>
    <row r="34" spans="1:5" s="48" customFormat="1" ht="12" customHeight="1">
      <c r="A34" s="247" t="s">
        <v>143</v>
      </c>
      <c r="B34" s="208" t="s">
        <v>182</v>
      </c>
      <c r="C34" s="274">
        <f>C35+C36+C37+C38+C39+C40</f>
        <v>52075</v>
      </c>
      <c r="D34" s="274">
        <f>D35+D36+D37+D38+D39+D40</f>
        <v>0</v>
      </c>
      <c r="E34" s="274"/>
    </row>
    <row r="35" spans="1:5" s="48" customFormat="1" ht="12" customHeight="1">
      <c r="A35" s="242" t="s">
        <v>235</v>
      </c>
      <c r="B35" s="206" t="s">
        <v>184</v>
      </c>
      <c r="C35" s="271">
        <v>1997</v>
      </c>
      <c r="D35" s="270"/>
      <c r="E35" s="271"/>
    </row>
    <row r="36" spans="1:5" s="48" customFormat="1" ht="12" customHeight="1">
      <c r="A36" s="242" t="s">
        <v>236</v>
      </c>
      <c r="B36" s="206" t="s">
        <v>183</v>
      </c>
      <c r="C36" s="271">
        <v>3640</v>
      </c>
      <c r="D36" s="270"/>
      <c r="E36" s="271"/>
    </row>
    <row r="37" spans="1:5" s="48" customFormat="1" ht="12" customHeight="1">
      <c r="A37" s="242" t="s">
        <v>237</v>
      </c>
      <c r="B37" s="206" t="s">
        <v>185</v>
      </c>
      <c r="C37" s="271">
        <v>46438</v>
      </c>
      <c r="D37" s="270"/>
      <c r="E37" s="271"/>
    </row>
    <row r="38" spans="1:5" s="48" customFormat="1" ht="12" customHeight="1">
      <c r="A38" s="242" t="s">
        <v>237</v>
      </c>
      <c r="B38" s="207" t="s">
        <v>186</v>
      </c>
      <c r="C38" s="273"/>
      <c r="D38" s="272"/>
      <c r="E38" s="273"/>
    </row>
    <row r="39" spans="1:5" s="48" customFormat="1" ht="12" customHeight="1">
      <c r="A39" s="242" t="s">
        <v>238</v>
      </c>
      <c r="B39" s="207" t="s">
        <v>215</v>
      </c>
      <c r="C39" s="273"/>
      <c r="D39" s="272"/>
      <c r="E39" s="273"/>
    </row>
    <row r="40" spans="1:5" s="48" customFormat="1" ht="12" customHeight="1">
      <c r="A40" s="242" t="s">
        <v>239</v>
      </c>
      <c r="B40" s="207" t="s">
        <v>216</v>
      </c>
      <c r="C40" s="273"/>
      <c r="D40" s="272"/>
      <c r="E40" s="273"/>
    </row>
    <row r="41" spans="1:5" s="48" customFormat="1" ht="12" customHeight="1">
      <c r="A41" s="246" t="s">
        <v>144</v>
      </c>
      <c r="B41" s="205" t="s">
        <v>241</v>
      </c>
      <c r="C41" s="269">
        <f>C42+C43+C44+C45</f>
        <v>33547</v>
      </c>
      <c r="D41" s="268">
        <f>D42+D43+D44+D45</f>
        <v>0</v>
      </c>
      <c r="E41" s="269"/>
    </row>
    <row r="42" spans="1:5" s="48" customFormat="1" ht="12" customHeight="1">
      <c r="A42" s="242" t="s">
        <v>240</v>
      </c>
      <c r="B42" s="206" t="s">
        <v>184</v>
      </c>
      <c r="C42" s="271"/>
      <c r="D42" s="270"/>
      <c r="E42" s="271"/>
    </row>
    <row r="43" spans="1:5" s="48" customFormat="1" ht="12" customHeight="1">
      <c r="A43" s="242" t="s">
        <v>242</v>
      </c>
      <c r="B43" s="206" t="s">
        <v>185</v>
      </c>
      <c r="C43" s="271">
        <v>33547</v>
      </c>
      <c r="D43" s="270"/>
      <c r="E43" s="271"/>
    </row>
    <row r="44" spans="1:5" s="48" customFormat="1" ht="12" customHeight="1">
      <c r="A44" s="242" t="s">
        <v>243</v>
      </c>
      <c r="B44" s="206" t="s">
        <v>186</v>
      </c>
      <c r="C44" s="271"/>
      <c r="D44" s="270"/>
      <c r="E44" s="271"/>
    </row>
    <row r="45" spans="1:5" s="48" customFormat="1" ht="12" customHeight="1" thickBot="1">
      <c r="A45" s="245" t="s">
        <v>158</v>
      </c>
      <c r="B45" s="207" t="s">
        <v>258</v>
      </c>
      <c r="C45" s="273"/>
      <c r="D45" s="272"/>
      <c r="E45" s="273"/>
    </row>
    <row r="46" spans="1:5" s="48" customFormat="1" ht="12" customHeight="1" thickBot="1">
      <c r="A46" s="240" t="s">
        <v>8</v>
      </c>
      <c r="B46" s="186" t="s">
        <v>244</v>
      </c>
      <c r="C46" s="252">
        <f>C47+C48</f>
        <v>0</v>
      </c>
      <c r="D46" s="222">
        <f>D47+D48</f>
        <v>0</v>
      </c>
      <c r="E46" s="252"/>
    </row>
    <row r="47" spans="1:5" s="48" customFormat="1" ht="12" customHeight="1">
      <c r="A47" s="248" t="s">
        <v>145</v>
      </c>
      <c r="B47" s="209" t="s">
        <v>154</v>
      </c>
      <c r="C47" s="275"/>
      <c r="D47" s="213"/>
      <c r="E47" s="275"/>
    </row>
    <row r="48" spans="1:5" s="48" customFormat="1" ht="12" customHeight="1" thickBot="1">
      <c r="A48" s="249" t="s">
        <v>146</v>
      </c>
      <c r="B48" s="199" t="s">
        <v>153</v>
      </c>
      <c r="C48" s="251"/>
      <c r="D48" s="250"/>
      <c r="E48" s="251"/>
    </row>
    <row r="49" spans="1:5" s="48" customFormat="1" ht="12" customHeight="1" thickBot="1">
      <c r="A49" s="240" t="s">
        <v>9</v>
      </c>
      <c r="B49" s="186" t="s">
        <v>245</v>
      </c>
      <c r="C49" s="263">
        <f>SUM(C50:C51)</f>
        <v>0</v>
      </c>
      <c r="D49" s="257">
        <f>SUM(D50:D51)</f>
        <v>0</v>
      </c>
      <c r="E49" s="263"/>
    </row>
    <row r="50" spans="1:5" s="48" customFormat="1" ht="12" customHeight="1">
      <c r="A50" s="244" t="s">
        <v>147</v>
      </c>
      <c r="B50" s="199" t="s">
        <v>99</v>
      </c>
      <c r="C50" s="265"/>
      <c r="D50" s="264"/>
      <c r="E50" s="265"/>
    </row>
    <row r="51" spans="1:5" s="48" customFormat="1" ht="12" customHeight="1" thickBot="1">
      <c r="A51" s="242" t="s">
        <v>148</v>
      </c>
      <c r="B51" s="193" t="s">
        <v>187</v>
      </c>
      <c r="C51" s="260"/>
      <c r="D51" s="194"/>
      <c r="E51" s="260"/>
    </row>
    <row r="52" spans="1:5" s="48" customFormat="1" ht="12" customHeight="1" thickBot="1">
      <c r="A52" s="240" t="s">
        <v>10</v>
      </c>
      <c r="B52" s="210" t="s">
        <v>159</v>
      </c>
      <c r="C52" s="263">
        <f>C5+C12+C16+C33+C46+C49</f>
        <v>161367</v>
      </c>
      <c r="D52" s="257">
        <f>D5+D12+D16+D33+D46+D49</f>
        <v>0</v>
      </c>
      <c r="E52" s="263"/>
    </row>
    <row r="53" spans="1:5" s="48" customFormat="1" ht="12" customHeight="1">
      <c r="A53" s="247" t="s">
        <v>11</v>
      </c>
      <c r="B53" s="208" t="s">
        <v>160</v>
      </c>
      <c r="C53" s="293">
        <f>SUM(C54:C56)</f>
        <v>6177</v>
      </c>
      <c r="D53" s="293">
        <f>SUM(D54:D56)</f>
        <v>0</v>
      </c>
      <c r="E53" s="293"/>
    </row>
    <row r="54" spans="1:5" s="48" customFormat="1" ht="12" customHeight="1">
      <c r="A54" s="244" t="s">
        <v>149</v>
      </c>
      <c r="B54" s="211" t="s">
        <v>155</v>
      </c>
      <c r="C54" s="277">
        <v>6177</v>
      </c>
      <c r="D54" s="276"/>
      <c r="E54" s="277"/>
    </row>
    <row r="55" spans="1:5" s="48" customFormat="1" ht="12" customHeight="1">
      <c r="A55" s="244" t="s">
        <v>150</v>
      </c>
      <c r="B55" s="212" t="s">
        <v>156</v>
      </c>
      <c r="C55" s="279"/>
      <c r="D55" s="278"/>
      <c r="E55" s="279"/>
    </row>
    <row r="56" spans="1:5" s="48" customFormat="1" ht="12" customHeight="1" thickBot="1">
      <c r="A56" s="241" t="s">
        <v>12</v>
      </c>
      <c r="B56" s="192" t="s">
        <v>107</v>
      </c>
      <c r="C56" s="259"/>
      <c r="D56" s="258"/>
      <c r="E56" s="259"/>
    </row>
    <row r="57" spans="1:5" s="48" customFormat="1" ht="12" customHeight="1" thickBot="1">
      <c r="A57" s="240" t="s">
        <v>13</v>
      </c>
      <c r="B57" s="186" t="s">
        <v>108</v>
      </c>
      <c r="C57" s="256"/>
      <c r="D57" s="255"/>
      <c r="E57" s="256"/>
    </row>
    <row r="58" spans="1:5" s="48" customFormat="1" ht="12" customHeight="1" thickBot="1">
      <c r="A58" s="240" t="s">
        <v>14</v>
      </c>
      <c r="B58" s="186" t="s">
        <v>246</v>
      </c>
      <c r="C58" s="257">
        <f>C52+C53+C57</f>
        <v>167544</v>
      </c>
      <c r="D58" s="257">
        <f>D52+D53+D55+D56+D57</f>
        <v>0</v>
      </c>
      <c r="E58" s="257"/>
    </row>
    <row r="59" spans="1:5" s="52" customFormat="1" ht="12.75" customHeight="1">
      <c r="A59" s="157"/>
      <c r="B59" s="158"/>
      <c r="C59" s="51"/>
      <c r="D59" s="51"/>
      <c r="E59" s="51"/>
    </row>
    <row r="60" spans="1:5" s="52" customFormat="1" ht="12.75" customHeight="1">
      <c r="A60" s="157"/>
      <c r="B60" s="158"/>
      <c r="C60" s="51"/>
      <c r="D60" s="51"/>
      <c r="E60" s="51"/>
    </row>
    <row r="61" spans="1:5" s="52" customFormat="1" ht="12.75" customHeight="1">
      <c r="A61" s="157"/>
      <c r="B61" s="158"/>
      <c r="C61" s="51"/>
      <c r="D61" s="51"/>
      <c r="E61" s="51"/>
    </row>
    <row r="62" spans="1:5" s="52" customFormat="1" ht="12.75" customHeight="1">
      <c r="A62" s="157"/>
      <c r="B62" s="158"/>
      <c r="C62" s="51"/>
      <c r="D62" s="51"/>
      <c r="E62" s="51"/>
    </row>
    <row r="63" spans="1:5" s="52" customFormat="1" ht="12.75" customHeight="1">
      <c r="A63" s="157"/>
      <c r="B63" s="158"/>
      <c r="C63" s="51"/>
      <c r="D63" s="51"/>
      <c r="E63" s="51"/>
    </row>
    <row r="64" spans="1:5" ht="12.75" customHeight="1">
      <c r="A64" s="159"/>
      <c r="B64" s="159"/>
      <c r="C64" s="159"/>
      <c r="D64" s="159"/>
      <c r="E64" s="159"/>
    </row>
    <row r="65" spans="1:5" ht="16.5" customHeight="1">
      <c r="A65" s="160" t="s">
        <v>28</v>
      </c>
      <c r="B65" s="160"/>
      <c r="C65" s="160"/>
      <c r="D65" s="160"/>
      <c r="E65" s="160"/>
    </row>
    <row r="66" spans="1:5" ht="16.5" customHeight="1" thickBot="1">
      <c r="A66" s="161"/>
      <c r="B66" s="161"/>
      <c r="C66" s="161"/>
      <c r="D66" s="474" t="s">
        <v>40</v>
      </c>
      <c r="E66" s="474"/>
    </row>
    <row r="67" spans="1:5" ht="37.5" customHeight="1" thickBot="1">
      <c r="A67" s="180" t="s">
        <v>1</v>
      </c>
      <c r="B67" s="181" t="s">
        <v>29</v>
      </c>
      <c r="C67" s="175" t="s">
        <v>406</v>
      </c>
      <c r="D67" s="175" t="s">
        <v>407</v>
      </c>
      <c r="E67" s="175" t="s">
        <v>408</v>
      </c>
    </row>
    <row r="68" spans="1:5" s="179" customFormat="1" ht="12" customHeight="1" thickBot="1">
      <c r="A68" s="182">
        <v>1</v>
      </c>
      <c r="B68" s="183">
        <v>2</v>
      </c>
      <c r="C68" s="183">
        <v>3</v>
      </c>
      <c r="D68" s="183">
        <v>4</v>
      </c>
      <c r="E68" s="184">
        <v>5</v>
      </c>
    </row>
    <row r="69" spans="1:5" ht="12" customHeight="1" thickBot="1">
      <c r="A69" s="239" t="s">
        <v>3</v>
      </c>
      <c r="B69" s="214" t="s">
        <v>168</v>
      </c>
      <c r="C69" s="188">
        <f>SUM(C70:C76)</f>
        <v>127297</v>
      </c>
      <c r="D69" s="187">
        <f>SUM(D70:D76)</f>
        <v>0</v>
      </c>
      <c r="E69" s="188"/>
    </row>
    <row r="70" spans="1:5" ht="12" customHeight="1">
      <c r="A70" s="248" t="s">
        <v>161</v>
      </c>
      <c r="B70" s="209" t="s">
        <v>30</v>
      </c>
      <c r="C70" s="216">
        <v>46459</v>
      </c>
      <c r="D70" s="215"/>
      <c r="E70" s="216"/>
    </row>
    <row r="71" spans="1:5" ht="12" customHeight="1">
      <c r="A71" s="242" t="s">
        <v>162</v>
      </c>
      <c r="B71" s="193" t="s">
        <v>31</v>
      </c>
      <c r="C71" s="196">
        <v>12160</v>
      </c>
      <c r="D71" s="195"/>
      <c r="E71" s="196"/>
    </row>
    <row r="72" spans="1:5" ht="12" customHeight="1">
      <c r="A72" s="242" t="s">
        <v>163</v>
      </c>
      <c r="B72" s="193" t="s">
        <v>32</v>
      </c>
      <c r="C72" s="204">
        <v>50191</v>
      </c>
      <c r="D72" s="203"/>
      <c r="E72" s="204"/>
    </row>
    <row r="73" spans="1:5" ht="12" customHeight="1">
      <c r="A73" s="242" t="s">
        <v>164</v>
      </c>
      <c r="B73" s="217" t="s">
        <v>119</v>
      </c>
      <c r="C73" s="204"/>
      <c r="D73" s="203"/>
      <c r="E73" s="204"/>
    </row>
    <row r="74" spans="1:5" ht="12" customHeight="1">
      <c r="A74" s="242" t="s">
        <v>165</v>
      </c>
      <c r="B74" s="218" t="s">
        <v>188</v>
      </c>
      <c r="C74" s="204">
        <v>10821</v>
      </c>
      <c r="D74" s="203"/>
      <c r="E74" s="204"/>
    </row>
    <row r="75" spans="1:5" ht="12" customHeight="1">
      <c r="A75" s="242" t="s">
        <v>166</v>
      </c>
      <c r="B75" s="193" t="s">
        <v>111</v>
      </c>
      <c r="C75" s="204">
        <v>7666</v>
      </c>
      <c r="D75" s="203"/>
      <c r="E75" s="204"/>
    </row>
    <row r="76" spans="1:5" ht="12" customHeight="1" thickBot="1">
      <c r="A76" s="242" t="s">
        <v>167</v>
      </c>
      <c r="B76" s="219" t="s">
        <v>33</v>
      </c>
      <c r="C76" s="204"/>
      <c r="D76" s="203"/>
      <c r="E76" s="204"/>
    </row>
    <row r="77" spans="1:5" ht="12" customHeight="1" thickBot="1">
      <c r="A77" s="240" t="s">
        <v>4</v>
      </c>
      <c r="B77" s="220" t="s">
        <v>174</v>
      </c>
      <c r="C77" s="198">
        <f>SUM(C78:C82)</f>
        <v>34047</v>
      </c>
      <c r="D77" s="191">
        <f>SUM(D78:D82)</f>
        <v>0</v>
      </c>
      <c r="E77" s="198"/>
    </row>
    <row r="78" spans="1:5" ht="12" customHeight="1">
      <c r="A78" s="244" t="s">
        <v>169</v>
      </c>
      <c r="B78" s="199" t="s">
        <v>109</v>
      </c>
      <c r="C78" s="201"/>
      <c r="D78" s="200"/>
      <c r="E78" s="201"/>
    </row>
    <row r="79" spans="1:5" ht="12" customHeight="1">
      <c r="A79" s="244" t="s">
        <v>170</v>
      </c>
      <c r="B79" s="193" t="s">
        <v>128</v>
      </c>
      <c r="C79" s="196">
        <v>33547</v>
      </c>
      <c r="D79" s="195"/>
      <c r="E79" s="196"/>
    </row>
    <row r="80" spans="1:5" ht="12" customHeight="1">
      <c r="A80" s="244" t="s">
        <v>171</v>
      </c>
      <c r="B80" s="193" t="s">
        <v>189</v>
      </c>
      <c r="C80" s="196">
        <v>500</v>
      </c>
      <c r="D80" s="195"/>
      <c r="E80" s="196"/>
    </row>
    <row r="81" spans="1:5" ht="12" customHeight="1">
      <c r="A81" s="244" t="s">
        <v>172</v>
      </c>
      <c r="B81" s="193" t="s">
        <v>110</v>
      </c>
      <c r="C81" s="196"/>
      <c r="D81" s="195"/>
      <c r="E81" s="196"/>
    </row>
    <row r="82" spans="1:5" ht="12" customHeight="1" thickBot="1">
      <c r="A82" s="245" t="s">
        <v>173</v>
      </c>
      <c r="B82" s="219" t="s">
        <v>190</v>
      </c>
      <c r="C82" s="204"/>
      <c r="D82" s="203"/>
      <c r="E82" s="204"/>
    </row>
    <row r="83" spans="1:5" ht="12" customHeight="1" thickBot="1">
      <c r="A83" s="240" t="s">
        <v>6</v>
      </c>
      <c r="B83" s="220" t="s">
        <v>175</v>
      </c>
      <c r="C83" s="198">
        <f>SUM(C84:C86)</f>
        <v>6200</v>
      </c>
      <c r="D83" s="191">
        <f>SUM(D84:D86)</f>
        <v>0</v>
      </c>
      <c r="E83" s="198"/>
    </row>
    <row r="84" spans="1:5" ht="12" customHeight="1">
      <c r="A84" s="244" t="s">
        <v>139</v>
      </c>
      <c r="B84" s="199" t="s">
        <v>49</v>
      </c>
      <c r="C84" s="201"/>
      <c r="D84" s="200"/>
      <c r="E84" s="201"/>
    </row>
    <row r="85" spans="1:5" ht="12" customHeight="1">
      <c r="A85" s="242" t="s">
        <v>140</v>
      </c>
      <c r="B85" s="193" t="s">
        <v>217</v>
      </c>
      <c r="C85" s="196">
        <v>1410</v>
      </c>
      <c r="D85" s="195"/>
      <c r="E85" s="196"/>
    </row>
    <row r="86" spans="1:5" ht="12" customHeight="1" thickBot="1">
      <c r="A86" s="245" t="s">
        <v>141</v>
      </c>
      <c r="B86" s="193" t="s">
        <v>191</v>
      </c>
      <c r="C86" s="204">
        <v>4790</v>
      </c>
      <c r="D86" s="203"/>
      <c r="E86" s="204"/>
    </row>
    <row r="87" spans="1:5" ht="12" customHeight="1" thickBot="1">
      <c r="A87" s="240" t="s">
        <v>7</v>
      </c>
      <c r="B87" s="220" t="s">
        <v>131</v>
      </c>
      <c r="C87" s="190"/>
      <c r="D87" s="189"/>
      <c r="E87" s="190"/>
    </row>
    <row r="88" spans="1:5" ht="12" customHeight="1" thickBot="1">
      <c r="A88" s="240" t="s">
        <v>8</v>
      </c>
      <c r="B88" s="220" t="s">
        <v>132</v>
      </c>
      <c r="C88" s="190"/>
      <c r="D88" s="189"/>
      <c r="E88" s="190"/>
    </row>
    <row r="89" spans="1:5" ht="12" customHeight="1" thickBot="1">
      <c r="A89" s="240" t="s">
        <v>9</v>
      </c>
      <c r="B89" s="220" t="s">
        <v>218</v>
      </c>
      <c r="C89" s="190"/>
      <c r="D89" s="189"/>
      <c r="E89" s="190"/>
    </row>
    <row r="90" spans="1:5" ht="12" customHeight="1" thickBot="1">
      <c r="A90" s="240" t="s">
        <v>10</v>
      </c>
      <c r="B90" s="220" t="s">
        <v>247</v>
      </c>
      <c r="C90" s="198"/>
      <c r="D90" s="191">
        <f>SUM(D91:D92)</f>
        <v>0</v>
      </c>
      <c r="E90" s="198"/>
    </row>
    <row r="91" spans="1:5" ht="12" customHeight="1">
      <c r="A91" s="244" t="s">
        <v>151</v>
      </c>
      <c r="B91" s="199" t="s">
        <v>106</v>
      </c>
      <c r="C91" s="201"/>
      <c r="D91" s="200"/>
      <c r="E91" s="201"/>
    </row>
    <row r="92" spans="1:5" ht="12" customHeight="1" thickBot="1">
      <c r="A92" s="245" t="s">
        <v>152</v>
      </c>
      <c r="B92" s="219" t="s">
        <v>192</v>
      </c>
      <c r="C92" s="204"/>
      <c r="D92" s="203"/>
      <c r="E92" s="204"/>
    </row>
    <row r="93" spans="1:6" ht="12" customHeight="1" thickBot="1">
      <c r="A93" s="240" t="s">
        <v>26</v>
      </c>
      <c r="B93" s="220" t="s">
        <v>248</v>
      </c>
      <c r="C93" s="191">
        <f>C69+C77+C83+C87+C88+C89+C90</f>
        <v>167544</v>
      </c>
      <c r="D93" s="191">
        <f>D69+D77+D83+D87+D88+D89+D90</f>
        <v>0</v>
      </c>
      <c r="E93" s="191"/>
      <c r="F93" s="300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&amp;11MÓRÁGY&amp;12 &amp;11KÖZSÉG ÖNKORMÁNYZATA
2015.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4:C12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491" t="s">
        <v>52</v>
      </c>
      <c r="C4" s="491"/>
    </row>
    <row r="5" spans="1:3" s="18" customFormat="1" ht="22.5" customHeight="1" thickBot="1">
      <c r="A5" s="26" t="s">
        <v>255</v>
      </c>
      <c r="B5" s="294" t="s">
        <v>251</v>
      </c>
      <c r="C5" s="27" t="s">
        <v>252</v>
      </c>
    </row>
    <row r="6" spans="1:3" ht="34.5" customHeight="1">
      <c r="A6" s="96"/>
      <c r="B6" s="75"/>
      <c r="C6" s="296"/>
    </row>
    <row r="7" spans="1:3" ht="30" customHeight="1">
      <c r="A7" s="97"/>
      <c r="B7" s="78"/>
      <c r="C7" s="297"/>
    </row>
    <row r="8" spans="1:3" ht="26.25" customHeight="1">
      <c r="A8" s="98"/>
      <c r="B8" s="78"/>
      <c r="C8" s="297"/>
    </row>
    <row r="9" spans="1:3" ht="26.25" customHeight="1">
      <c r="A9" s="98"/>
      <c r="B9" s="78"/>
      <c r="C9" s="297"/>
    </row>
    <row r="10" spans="1:3" ht="31.5" customHeight="1">
      <c r="A10" s="98"/>
      <c r="B10" s="78"/>
      <c r="C10" s="297"/>
    </row>
    <row r="11" spans="1:3" ht="18" customHeight="1" thickBot="1">
      <c r="A11" s="97"/>
      <c r="B11" s="78"/>
      <c r="C11" s="297"/>
    </row>
    <row r="12" spans="1:3" ht="25.5" customHeight="1" thickBot="1">
      <c r="A12" s="171" t="s">
        <v>60</v>
      </c>
      <c r="B12" s="295">
        <f>SUM(B6:B11)</f>
        <v>0</v>
      </c>
      <c r="C12" s="132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Mórágy Község Önkormányzatának EU-s eszközök támogatásával megvalósuló projektjei
&amp;R&amp;"Times New Roman CE,Félkövér dőlt"&amp;11 9.számú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/>
  <dimension ref="A1:H15"/>
  <sheetViews>
    <sheetView view="pageLayout" zoomScaleNormal="90" workbookViewId="0" topLeftCell="A1">
      <selection activeCell="D9" sqref="D9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52</v>
      </c>
    </row>
    <row r="2" spans="1:8" s="7" customFormat="1" ht="26.25" customHeight="1">
      <c r="A2" s="492" t="s">
        <v>72</v>
      </c>
      <c r="B2" s="494" t="s">
        <v>80</v>
      </c>
      <c r="C2" s="492" t="s">
        <v>118</v>
      </c>
      <c r="D2" s="492" t="s">
        <v>117</v>
      </c>
      <c r="E2" s="221" t="s">
        <v>79</v>
      </c>
      <c r="F2" s="116"/>
      <c r="G2" s="116"/>
      <c r="H2" s="117"/>
    </row>
    <row r="3" spans="1:8" s="8" customFormat="1" ht="32.25" customHeight="1" thickBot="1">
      <c r="A3" s="493"/>
      <c r="B3" s="495"/>
      <c r="C3" s="495"/>
      <c r="D3" s="493"/>
      <c r="E3" s="118" t="s">
        <v>278</v>
      </c>
      <c r="F3" s="119" t="s">
        <v>348</v>
      </c>
      <c r="G3" s="119" t="s">
        <v>426</v>
      </c>
      <c r="H3" s="120" t="s">
        <v>428</v>
      </c>
    </row>
    <row r="4" spans="1:8" s="9" customFormat="1" ht="18" customHeight="1" thickBot="1">
      <c r="A4" s="103">
        <v>1</v>
      </c>
      <c r="B4" s="104">
        <v>2</v>
      </c>
      <c r="C4" s="104">
        <v>3</v>
      </c>
      <c r="D4" s="105">
        <v>4</v>
      </c>
      <c r="E4" s="103">
        <v>5</v>
      </c>
      <c r="F4" s="105">
        <v>6</v>
      </c>
      <c r="G4" s="105">
        <v>7</v>
      </c>
      <c r="H4" s="106">
        <v>8</v>
      </c>
    </row>
    <row r="5" spans="1:8" ht="18" customHeight="1" thickBot="1">
      <c r="A5" s="107" t="s">
        <v>3</v>
      </c>
      <c r="B5" s="112" t="s">
        <v>81</v>
      </c>
      <c r="C5" s="108"/>
      <c r="D5" s="109"/>
      <c r="E5" s="224">
        <f>SUM(E6:E9)</f>
        <v>0</v>
      </c>
      <c r="F5" s="131">
        <f>SUM(F6:F9)</f>
        <v>0</v>
      </c>
      <c r="G5" s="131">
        <f>SUM(G6:G9)</f>
        <v>0</v>
      </c>
      <c r="H5" s="132">
        <f>SUM(H6:H9)</f>
        <v>0</v>
      </c>
    </row>
    <row r="6" spans="1:8" ht="18" customHeight="1">
      <c r="A6" s="110" t="s">
        <v>4</v>
      </c>
      <c r="B6" s="113" t="s">
        <v>259</v>
      </c>
      <c r="C6" s="111"/>
      <c r="D6" s="101"/>
      <c r="E6" s="80"/>
      <c r="F6" s="77"/>
      <c r="G6" s="77"/>
      <c r="H6" s="79"/>
    </row>
    <row r="7" spans="1:8" ht="18" customHeight="1">
      <c r="A7" s="110" t="s">
        <v>6</v>
      </c>
      <c r="B7" s="113" t="s">
        <v>74</v>
      </c>
      <c r="C7" s="111"/>
      <c r="D7" s="101"/>
      <c r="E7" s="80"/>
      <c r="F7" s="77"/>
      <c r="G7" s="77"/>
      <c r="H7" s="79"/>
    </row>
    <row r="8" spans="1:8" ht="18" customHeight="1">
      <c r="A8" s="110" t="s">
        <v>7</v>
      </c>
      <c r="B8" s="113" t="s">
        <v>74</v>
      </c>
      <c r="C8" s="111"/>
      <c r="D8" s="101"/>
      <c r="E8" s="80"/>
      <c r="F8" s="77"/>
      <c r="G8" s="77"/>
      <c r="H8" s="79"/>
    </row>
    <row r="9" spans="1:8" ht="18" customHeight="1" thickBot="1">
      <c r="A9" s="110" t="s">
        <v>8</v>
      </c>
      <c r="B9" s="113" t="s">
        <v>74</v>
      </c>
      <c r="C9" s="111"/>
      <c r="D9" s="101"/>
      <c r="E9" s="80"/>
      <c r="F9" s="77"/>
      <c r="G9" s="77"/>
      <c r="H9" s="79"/>
    </row>
    <row r="10" spans="1:8" ht="18" customHeight="1" thickBot="1">
      <c r="A10" s="107" t="s">
        <v>9</v>
      </c>
      <c r="B10" s="112" t="s">
        <v>82</v>
      </c>
      <c r="C10" s="108"/>
      <c r="D10" s="109"/>
      <c r="E10" s="224">
        <f>SUM(E11:E14)</f>
        <v>0</v>
      </c>
      <c r="F10" s="166">
        <f>SUM(F11:F14)</f>
        <v>0</v>
      </c>
      <c r="G10" s="166">
        <f>SUM(G11:G14)</f>
        <v>0</v>
      </c>
      <c r="H10" s="138">
        <f>SUM(H11:H14)</f>
        <v>0</v>
      </c>
    </row>
    <row r="11" spans="1:8" ht="18" customHeight="1">
      <c r="A11" s="110" t="s">
        <v>10</v>
      </c>
      <c r="B11" s="113"/>
      <c r="C11" s="111"/>
      <c r="D11" s="101"/>
      <c r="E11" s="80"/>
      <c r="F11" s="77">
        <v>0</v>
      </c>
      <c r="G11" s="77"/>
      <c r="H11" s="79"/>
    </row>
    <row r="12" spans="1:8" ht="18" customHeight="1">
      <c r="A12" s="110" t="s">
        <v>11</v>
      </c>
      <c r="B12" s="113"/>
      <c r="C12" s="111"/>
      <c r="D12" s="101"/>
      <c r="E12" s="80"/>
      <c r="F12" s="77"/>
      <c r="G12" s="77"/>
      <c r="H12" s="79"/>
    </row>
    <row r="13" spans="1:8" ht="18" customHeight="1">
      <c r="A13" s="110" t="s">
        <v>12</v>
      </c>
      <c r="B13" s="113" t="s">
        <v>74</v>
      </c>
      <c r="C13" s="111"/>
      <c r="D13" s="101"/>
      <c r="E13" s="80"/>
      <c r="F13" s="77"/>
      <c r="G13" s="77"/>
      <c r="H13" s="79"/>
    </row>
    <row r="14" spans="1:8" ht="18" customHeight="1" thickBot="1">
      <c r="A14" s="110" t="s">
        <v>13</v>
      </c>
      <c r="B14" s="113" t="s">
        <v>74</v>
      </c>
      <c r="C14" s="111"/>
      <c r="D14" s="101"/>
      <c r="E14" s="80"/>
      <c r="F14" s="77"/>
      <c r="G14" s="77"/>
      <c r="H14" s="79"/>
    </row>
    <row r="15" spans="1:8" ht="18" customHeight="1" thickBot="1">
      <c r="A15" s="107" t="s">
        <v>14</v>
      </c>
      <c r="B15" s="112" t="s">
        <v>83</v>
      </c>
      <c r="C15" s="108"/>
      <c r="D15" s="109"/>
      <c r="E15" s="168">
        <f>E5+E10</f>
        <v>0</v>
      </c>
      <c r="F15" s="131">
        <f>F5+F10</f>
        <v>0</v>
      </c>
      <c r="G15" s="131">
        <f>G5+G10</f>
        <v>0</v>
      </c>
      <c r="H15" s="132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1:B15"/>
  <sheetViews>
    <sheetView view="pageLayout" workbookViewId="0" topLeftCell="A1">
      <selection activeCell="B14" sqref="B14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52</v>
      </c>
    </row>
    <row r="2" spans="1:2" s="18" customFormat="1" ht="22.5" customHeight="1" thickBot="1">
      <c r="A2" s="26" t="s">
        <v>69</v>
      </c>
      <c r="B2" s="27" t="s">
        <v>70</v>
      </c>
    </row>
    <row r="3" spans="1:2" ht="18" customHeight="1">
      <c r="A3" s="281" t="s">
        <v>203</v>
      </c>
      <c r="B3" s="76"/>
    </row>
    <row r="4" spans="1:2" ht="18" customHeight="1">
      <c r="A4" s="97" t="s">
        <v>368</v>
      </c>
      <c r="B4" s="79">
        <v>47249</v>
      </c>
    </row>
    <row r="5" spans="1:2" ht="18" customHeight="1">
      <c r="A5" s="97" t="s">
        <v>369</v>
      </c>
      <c r="B5" s="79">
        <v>5991</v>
      </c>
    </row>
    <row r="6" spans="1:2" ht="18" customHeight="1">
      <c r="A6" s="97" t="s">
        <v>370</v>
      </c>
      <c r="B6" s="79">
        <v>1500</v>
      </c>
    </row>
    <row r="7" spans="1:2" ht="18" customHeight="1">
      <c r="A7" s="97" t="s">
        <v>204</v>
      </c>
      <c r="B7" s="79">
        <v>200</v>
      </c>
    </row>
    <row r="8" spans="1:2" ht="27" customHeight="1">
      <c r="A8" s="97"/>
      <c r="B8" s="79"/>
    </row>
    <row r="9" spans="1:2" ht="12.75">
      <c r="A9" s="282" t="s">
        <v>205</v>
      </c>
      <c r="B9" s="79"/>
    </row>
    <row r="10" spans="1:2" ht="18" customHeight="1">
      <c r="A10" s="98" t="s">
        <v>201</v>
      </c>
      <c r="B10" s="79">
        <v>3000</v>
      </c>
    </row>
    <row r="11" spans="1:2" ht="18" customHeight="1">
      <c r="A11" s="283" t="s">
        <v>349</v>
      </c>
      <c r="B11" s="79">
        <v>130</v>
      </c>
    </row>
    <row r="12" spans="1:2" ht="12.75">
      <c r="A12" s="97"/>
      <c r="B12" s="79"/>
    </row>
    <row r="13" spans="1:2" ht="12.75">
      <c r="A13" s="97"/>
      <c r="B13" s="79"/>
    </row>
    <row r="14" spans="1:2" ht="18" customHeight="1" thickBot="1">
      <c r="A14" s="98"/>
      <c r="B14" s="79"/>
    </row>
    <row r="15" spans="1:2" ht="18" customHeight="1" thickBot="1">
      <c r="A15" s="171" t="s">
        <v>60</v>
      </c>
      <c r="B15" s="132">
        <f>SUM(B3:B14)</f>
        <v>58070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Mórágy Község Önkormányzata által
 átadott pénzeszközök, támogatásértékű kiadások&amp;R&amp;"Times New Roman CE,Félkövér dőlt"11..számú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1:D18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52</v>
      </c>
    </row>
    <row r="2" spans="1:4" s="3" customFormat="1" ht="48" customHeight="1" thickBot="1">
      <c r="A2" s="26" t="s">
        <v>1</v>
      </c>
      <c r="B2" s="4" t="s">
        <v>2</v>
      </c>
      <c r="C2" s="4" t="s">
        <v>84</v>
      </c>
      <c r="D2" s="27" t="s">
        <v>85</v>
      </c>
    </row>
    <row r="3" spans="1:4" s="3" customFormat="1" ht="18" customHeight="1" thickBot="1">
      <c r="A3" s="121">
        <v>1</v>
      </c>
      <c r="B3" s="122">
        <v>2</v>
      </c>
      <c r="C3" s="122">
        <v>3</v>
      </c>
      <c r="D3" s="123">
        <v>4</v>
      </c>
    </row>
    <row r="4" spans="1:4" ht="18" customHeight="1">
      <c r="A4" s="28" t="s">
        <v>3</v>
      </c>
      <c r="B4" s="124" t="s">
        <v>206</v>
      </c>
      <c r="C4" s="74">
        <v>1000</v>
      </c>
      <c r="D4" s="76">
        <v>200</v>
      </c>
    </row>
    <row r="5" spans="1:4" ht="18" customHeight="1">
      <c r="A5" s="29" t="s">
        <v>4</v>
      </c>
      <c r="B5" s="125"/>
      <c r="C5" s="77"/>
      <c r="D5" s="79"/>
    </row>
    <row r="6" spans="1:4" ht="18" customHeight="1">
      <c r="A6" s="28" t="s">
        <v>7</v>
      </c>
      <c r="B6" s="125"/>
      <c r="C6" s="77"/>
      <c r="D6" s="79"/>
    </row>
    <row r="7" spans="1:4" ht="18" customHeight="1">
      <c r="A7" s="29" t="s">
        <v>8</v>
      </c>
      <c r="B7" s="125"/>
      <c r="C7" s="77"/>
      <c r="D7" s="79"/>
    </row>
    <row r="8" spans="1:4" ht="18" customHeight="1">
      <c r="A8" s="29" t="s">
        <v>9</v>
      </c>
      <c r="B8" s="125"/>
      <c r="C8" s="77"/>
      <c r="D8" s="79"/>
    </row>
    <row r="9" spans="1:4" ht="18" customHeight="1">
      <c r="A9" s="28" t="s">
        <v>10</v>
      </c>
      <c r="B9" s="125"/>
      <c r="C9" s="77"/>
      <c r="D9" s="79"/>
    </row>
    <row r="10" spans="1:4" ht="18" customHeight="1">
      <c r="A10" s="29" t="s">
        <v>11</v>
      </c>
      <c r="B10" s="125"/>
      <c r="C10" s="77"/>
      <c r="D10" s="79"/>
    </row>
    <row r="11" spans="1:4" ht="18" customHeight="1">
      <c r="A11" s="29" t="s">
        <v>12</v>
      </c>
      <c r="B11" s="125"/>
      <c r="C11" s="77"/>
      <c r="D11" s="79"/>
    </row>
    <row r="12" spans="1:4" ht="18" customHeight="1">
      <c r="A12" s="28" t="s">
        <v>13</v>
      </c>
      <c r="B12" s="125"/>
      <c r="C12" s="77"/>
      <c r="D12" s="79"/>
    </row>
    <row r="13" spans="1:4" ht="18" customHeight="1">
      <c r="A13" s="29" t="s">
        <v>14</v>
      </c>
      <c r="B13" s="125"/>
      <c r="C13" s="77"/>
      <c r="D13" s="79"/>
    </row>
    <row r="14" spans="1:4" ht="18" customHeight="1">
      <c r="A14" s="29" t="s">
        <v>15</v>
      </c>
      <c r="B14" s="125"/>
      <c r="C14" s="77"/>
      <c r="D14" s="79"/>
    </row>
    <row r="15" spans="1:4" ht="18" customHeight="1">
      <c r="A15" s="28" t="s">
        <v>16</v>
      </c>
      <c r="B15" s="125"/>
      <c r="C15" s="77"/>
      <c r="D15" s="79"/>
    </row>
    <row r="16" spans="1:4" ht="18" customHeight="1">
      <c r="A16" s="29" t="s">
        <v>17</v>
      </c>
      <c r="B16" s="125"/>
      <c r="C16" s="77"/>
      <c r="D16" s="79"/>
    </row>
    <row r="17" spans="1:4" ht="18" customHeight="1" thickBot="1">
      <c r="A17" s="29" t="s">
        <v>18</v>
      </c>
      <c r="B17" s="125"/>
      <c r="C17" s="77"/>
      <c r="D17" s="79"/>
    </row>
    <row r="18" spans="1:4" ht="18" customHeight="1" thickBot="1">
      <c r="A18" s="431" t="s">
        <v>19</v>
      </c>
      <c r="B18" s="172" t="s">
        <v>39</v>
      </c>
      <c r="C18" s="146">
        <f>SUM(C4:C17)</f>
        <v>1000</v>
      </c>
      <c r="D18" s="147">
        <f>SUM(D4:D17)</f>
        <v>200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1:P23"/>
  <sheetViews>
    <sheetView view="pageLayout" workbookViewId="0" topLeftCell="B1">
      <selection activeCell="J23" sqref="J23"/>
    </sheetView>
  </sheetViews>
  <sheetFormatPr defaultColWidth="9.00390625" defaultRowHeight="12.75"/>
  <cols>
    <col min="1" max="1" width="6.375" style="31" customWidth="1"/>
    <col min="2" max="2" width="29.00390625" style="32" customWidth="1"/>
    <col min="3" max="4" width="9.00390625" style="32" customWidth="1"/>
    <col min="5" max="5" width="9.50390625" style="32" customWidth="1"/>
    <col min="6" max="6" width="8.875" style="32" customWidth="1"/>
    <col min="7" max="7" width="8.625" style="32" customWidth="1"/>
    <col min="8" max="8" width="8.875" style="32" customWidth="1"/>
    <col min="9" max="9" width="8.125" style="32" customWidth="1"/>
    <col min="10" max="14" width="9.50390625" style="32" customWidth="1"/>
    <col min="15" max="15" width="12.625" style="31" customWidth="1"/>
    <col min="16" max="16" width="9.375" style="287" customWidth="1"/>
    <col min="17" max="16384" width="9.375" style="32" customWidth="1"/>
  </cols>
  <sheetData>
    <row r="1" spans="1:16" s="31" customFormat="1" ht="25.5" customHeight="1" thickBot="1">
      <c r="A1" s="58" t="s">
        <v>1</v>
      </c>
      <c r="B1" s="126" t="s">
        <v>53</v>
      </c>
      <c r="C1" s="59" t="s">
        <v>86</v>
      </c>
      <c r="D1" s="59" t="s">
        <v>87</v>
      </c>
      <c r="E1" s="59" t="s">
        <v>88</v>
      </c>
      <c r="F1" s="59" t="s">
        <v>89</v>
      </c>
      <c r="G1" s="59" t="s">
        <v>90</v>
      </c>
      <c r="H1" s="59" t="s">
        <v>91</v>
      </c>
      <c r="I1" s="59" t="s">
        <v>92</v>
      </c>
      <c r="J1" s="59" t="s">
        <v>93</v>
      </c>
      <c r="K1" s="59" t="s">
        <v>94</v>
      </c>
      <c r="L1" s="59" t="s">
        <v>95</v>
      </c>
      <c r="M1" s="59" t="s">
        <v>96</v>
      </c>
      <c r="N1" s="59" t="s">
        <v>97</v>
      </c>
      <c r="O1" s="60" t="s">
        <v>39</v>
      </c>
      <c r="P1" s="284"/>
    </row>
    <row r="2" spans="1:16" s="44" customFormat="1" ht="15" customHeight="1" thickBot="1">
      <c r="A2" s="63" t="s">
        <v>3</v>
      </c>
      <c r="B2" s="227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4"/>
      <c r="P2" s="285"/>
    </row>
    <row r="3" spans="1:16" s="45" customFormat="1" ht="13.5" customHeight="1">
      <c r="A3" s="62" t="s">
        <v>6</v>
      </c>
      <c r="B3" s="229" t="s">
        <v>120</v>
      </c>
      <c r="C3" s="127">
        <v>2059</v>
      </c>
      <c r="D3" s="127">
        <v>2059</v>
      </c>
      <c r="E3" s="127">
        <v>2059</v>
      </c>
      <c r="F3" s="127">
        <v>2059</v>
      </c>
      <c r="G3" s="127">
        <v>2059</v>
      </c>
      <c r="H3" s="127">
        <v>2059</v>
      </c>
      <c r="I3" s="127">
        <v>2059</v>
      </c>
      <c r="J3" s="127">
        <v>2059</v>
      </c>
      <c r="K3" s="127">
        <v>2059</v>
      </c>
      <c r="L3" s="127">
        <v>2059</v>
      </c>
      <c r="M3" s="127">
        <v>2059</v>
      </c>
      <c r="N3" s="127">
        <v>2066</v>
      </c>
      <c r="O3" s="150">
        <f aca="true" t="shared" si="0" ref="O3:O11">SUM(C3:N3)</f>
        <v>24715</v>
      </c>
      <c r="P3" s="286"/>
    </row>
    <row r="4" spans="1:16" s="45" customFormat="1" ht="13.5" customHeight="1">
      <c r="A4" s="225" t="s">
        <v>7</v>
      </c>
      <c r="B4" s="230" t="s">
        <v>121</v>
      </c>
      <c r="C4" s="129">
        <v>5752</v>
      </c>
      <c r="D4" s="129">
        <v>5752</v>
      </c>
      <c r="E4" s="129">
        <v>5752</v>
      </c>
      <c r="F4" s="129">
        <v>5752</v>
      </c>
      <c r="G4" s="129">
        <v>5752</v>
      </c>
      <c r="H4" s="129">
        <v>5752</v>
      </c>
      <c r="I4" s="129">
        <v>5752</v>
      </c>
      <c r="J4" s="129">
        <v>5752</v>
      </c>
      <c r="K4" s="129">
        <v>5752</v>
      </c>
      <c r="L4" s="129">
        <v>5752</v>
      </c>
      <c r="M4" s="129">
        <v>5752</v>
      </c>
      <c r="N4" s="129">
        <v>5757</v>
      </c>
      <c r="O4" s="152">
        <f t="shared" si="0"/>
        <v>69029</v>
      </c>
      <c r="P4" s="286"/>
    </row>
    <row r="5" spans="1:16" s="45" customFormat="1" ht="13.5" customHeight="1">
      <c r="A5" s="225" t="s">
        <v>8</v>
      </c>
      <c r="B5" s="229" t="s">
        <v>122</v>
      </c>
      <c r="C5" s="127"/>
      <c r="D5" s="127"/>
      <c r="E5" s="127">
        <v>0</v>
      </c>
      <c r="F5" s="127">
        <v>30000</v>
      </c>
      <c r="G5" s="127"/>
      <c r="H5" s="127">
        <v>25000</v>
      </c>
      <c r="I5" s="127"/>
      <c r="J5" s="127"/>
      <c r="K5" s="127">
        <v>30947</v>
      </c>
      <c r="L5" s="127"/>
      <c r="M5" s="127"/>
      <c r="N5" s="127"/>
      <c r="O5" s="150">
        <f t="shared" si="0"/>
        <v>85947</v>
      </c>
      <c r="P5" s="286"/>
    </row>
    <row r="6" spans="1:16" s="45" customFormat="1" ht="13.5" customHeight="1">
      <c r="A6" s="225" t="s">
        <v>9</v>
      </c>
      <c r="B6" s="229" t="s">
        <v>207</v>
      </c>
      <c r="C6" s="127">
        <v>605</v>
      </c>
      <c r="D6" s="127">
        <v>19105</v>
      </c>
      <c r="E6" s="127">
        <v>605</v>
      </c>
      <c r="F6" s="127">
        <v>605</v>
      </c>
      <c r="G6" s="127">
        <v>605</v>
      </c>
      <c r="H6" s="127">
        <v>605</v>
      </c>
      <c r="I6" s="127">
        <v>18605</v>
      </c>
      <c r="J6" s="127">
        <v>605</v>
      </c>
      <c r="K6" s="127">
        <v>605</v>
      </c>
      <c r="L6" s="127">
        <v>605</v>
      </c>
      <c r="M6" s="127">
        <v>605</v>
      </c>
      <c r="N6" s="127">
        <v>624</v>
      </c>
      <c r="O6" s="150">
        <f t="shared" si="0"/>
        <v>43779</v>
      </c>
      <c r="P6" s="286"/>
    </row>
    <row r="7" spans="1:16" s="45" customFormat="1" ht="13.5" customHeight="1">
      <c r="A7" s="225" t="s">
        <v>10</v>
      </c>
      <c r="B7" s="229" t="s">
        <v>103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50">
        <f t="shared" si="0"/>
        <v>0</v>
      </c>
      <c r="P7" s="286"/>
    </row>
    <row r="8" spans="1:16" s="45" customFormat="1" ht="13.5" customHeight="1">
      <c r="A8" s="225" t="s">
        <v>11</v>
      </c>
      <c r="B8" s="229" t="s">
        <v>123</v>
      </c>
      <c r="C8" s="127">
        <v>1583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50">
        <f t="shared" si="0"/>
        <v>1583</v>
      </c>
      <c r="P8" s="286"/>
    </row>
    <row r="9" spans="1:16" s="45" customFormat="1" ht="13.5" customHeight="1">
      <c r="A9" s="225" t="s">
        <v>12</v>
      </c>
      <c r="B9" s="229" t="s">
        <v>124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0">
        <f t="shared" si="0"/>
        <v>0</v>
      </c>
      <c r="P9" s="286"/>
    </row>
    <row r="10" spans="1:16" s="45" customFormat="1" ht="13.5" customHeight="1" thickBot="1">
      <c r="A10" s="225" t="s">
        <v>13</v>
      </c>
      <c r="B10" s="231" t="s">
        <v>126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51">
        <f t="shared" si="0"/>
        <v>0</v>
      </c>
      <c r="P10" s="286"/>
    </row>
    <row r="11" spans="1:16" s="44" customFormat="1" ht="15.75" customHeight="1" thickBot="1">
      <c r="A11" s="63" t="s">
        <v>14</v>
      </c>
      <c r="B11" s="232" t="s">
        <v>177</v>
      </c>
      <c r="C11" s="148">
        <f aca="true" t="shared" si="1" ref="C11:N11">SUM(C3:C10)</f>
        <v>9999</v>
      </c>
      <c r="D11" s="148">
        <f t="shared" si="1"/>
        <v>26916</v>
      </c>
      <c r="E11" s="148">
        <f t="shared" si="1"/>
        <v>8416</v>
      </c>
      <c r="F11" s="148">
        <f t="shared" si="1"/>
        <v>38416</v>
      </c>
      <c r="G11" s="148">
        <f t="shared" si="1"/>
        <v>8416</v>
      </c>
      <c r="H11" s="148">
        <f t="shared" si="1"/>
        <v>33416</v>
      </c>
      <c r="I11" s="148">
        <f t="shared" si="1"/>
        <v>26416</v>
      </c>
      <c r="J11" s="148">
        <f t="shared" si="1"/>
        <v>8416</v>
      </c>
      <c r="K11" s="148">
        <f t="shared" si="1"/>
        <v>39363</v>
      </c>
      <c r="L11" s="148">
        <f t="shared" si="1"/>
        <v>8416</v>
      </c>
      <c r="M11" s="148">
        <f t="shared" si="1"/>
        <v>8416</v>
      </c>
      <c r="N11" s="148">
        <f t="shared" si="1"/>
        <v>8447</v>
      </c>
      <c r="O11" s="149">
        <f t="shared" si="0"/>
        <v>225053</v>
      </c>
      <c r="P11" s="285"/>
    </row>
    <row r="12" spans="1:16" s="44" customFormat="1" ht="15" customHeight="1" thickBot="1">
      <c r="A12" s="63" t="s">
        <v>15</v>
      </c>
      <c r="B12" s="233" t="s">
        <v>47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285"/>
    </row>
    <row r="13" spans="1:16" s="45" customFormat="1" ht="13.5" customHeight="1">
      <c r="A13" s="64" t="s">
        <v>16</v>
      </c>
      <c r="B13" s="230" t="s">
        <v>55</v>
      </c>
      <c r="C13" s="129">
        <v>4258</v>
      </c>
      <c r="D13" s="129">
        <v>4258</v>
      </c>
      <c r="E13" s="129">
        <v>4258</v>
      </c>
      <c r="F13" s="129">
        <v>4258</v>
      </c>
      <c r="G13" s="129">
        <v>4258</v>
      </c>
      <c r="H13" s="129">
        <v>4258</v>
      </c>
      <c r="I13" s="129">
        <v>4258</v>
      </c>
      <c r="J13" s="129">
        <v>6258</v>
      </c>
      <c r="K13" s="129">
        <v>3258</v>
      </c>
      <c r="L13" s="129">
        <v>3758</v>
      </c>
      <c r="M13" s="129">
        <v>3958</v>
      </c>
      <c r="N13" s="129">
        <v>4058</v>
      </c>
      <c r="O13" s="152">
        <f aca="true" t="shared" si="2" ref="O13:O21">SUM(C13:N13)</f>
        <v>51096</v>
      </c>
      <c r="P13" s="286"/>
    </row>
    <row r="14" spans="1:16" s="45" customFormat="1" ht="13.5" customHeight="1">
      <c r="A14" s="62" t="s">
        <v>17</v>
      </c>
      <c r="B14" s="229" t="s">
        <v>98</v>
      </c>
      <c r="C14" s="127">
        <v>1074</v>
      </c>
      <c r="D14" s="127">
        <v>1074</v>
      </c>
      <c r="E14" s="127">
        <v>1074</v>
      </c>
      <c r="F14" s="127">
        <v>1074</v>
      </c>
      <c r="G14" s="127">
        <v>1074</v>
      </c>
      <c r="H14" s="127">
        <v>1074</v>
      </c>
      <c r="I14" s="127">
        <v>1074</v>
      </c>
      <c r="J14" s="127">
        <v>1580</v>
      </c>
      <c r="K14" s="127">
        <v>850</v>
      </c>
      <c r="L14" s="127">
        <v>850</v>
      </c>
      <c r="M14" s="127">
        <v>1000</v>
      </c>
      <c r="N14" s="127">
        <v>1095</v>
      </c>
      <c r="O14" s="150">
        <f t="shared" si="2"/>
        <v>12893</v>
      </c>
      <c r="P14" s="286"/>
    </row>
    <row r="15" spans="1:16" s="45" customFormat="1" ht="13.5" customHeight="1">
      <c r="A15" s="62" t="s">
        <v>18</v>
      </c>
      <c r="B15" s="229" t="s">
        <v>48</v>
      </c>
      <c r="C15" s="127">
        <v>4224</v>
      </c>
      <c r="D15" s="127">
        <v>4224</v>
      </c>
      <c r="E15" s="127">
        <v>4224</v>
      </c>
      <c r="F15" s="127">
        <v>4224</v>
      </c>
      <c r="G15" s="127">
        <v>4224</v>
      </c>
      <c r="H15" s="127">
        <v>4224</v>
      </c>
      <c r="I15" s="127">
        <v>4224</v>
      </c>
      <c r="J15" s="127">
        <v>4224</v>
      </c>
      <c r="K15" s="127">
        <v>4224</v>
      </c>
      <c r="L15" s="127">
        <v>4224</v>
      </c>
      <c r="M15" s="127">
        <v>4224</v>
      </c>
      <c r="N15" s="127">
        <v>4224</v>
      </c>
      <c r="O15" s="150">
        <f t="shared" si="2"/>
        <v>50688</v>
      </c>
      <c r="P15" s="286"/>
    </row>
    <row r="16" spans="1:16" s="45" customFormat="1" ht="13.5" customHeight="1">
      <c r="A16" s="62" t="s">
        <v>19</v>
      </c>
      <c r="B16" s="229" t="s">
        <v>137</v>
      </c>
      <c r="C16" s="127"/>
      <c r="D16" s="127"/>
      <c r="E16" s="127"/>
      <c r="F16" s="127">
        <v>30000</v>
      </c>
      <c r="G16" s="127"/>
      <c r="H16" s="127">
        <v>25000</v>
      </c>
      <c r="I16" s="127"/>
      <c r="J16" s="127"/>
      <c r="K16" s="127">
        <v>13890</v>
      </c>
      <c r="L16" s="127"/>
      <c r="M16" s="127"/>
      <c r="N16" s="127"/>
      <c r="O16" s="150">
        <f t="shared" si="2"/>
        <v>68890</v>
      </c>
      <c r="P16" s="286"/>
    </row>
    <row r="17" spans="1:16" s="45" customFormat="1" ht="13.5" customHeight="1">
      <c r="A17" s="62" t="s">
        <v>20</v>
      </c>
      <c r="B17" s="229" t="s">
        <v>208</v>
      </c>
      <c r="C17" s="127">
        <v>1000</v>
      </c>
      <c r="D17" s="127">
        <v>1000</v>
      </c>
      <c r="E17" s="127">
        <v>1000</v>
      </c>
      <c r="F17" s="127">
        <v>1000</v>
      </c>
      <c r="G17" s="127">
        <v>1000</v>
      </c>
      <c r="H17" s="127">
        <v>1000</v>
      </c>
      <c r="I17" s="127">
        <v>1000</v>
      </c>
      <c r="J17" s="127">
        <v>1000</v>
      </c>
      <c r="K17" s="127">
        <v>1000</v>
      </c>
      <c r="L17" s="127">
        <v>1000</v>
      </c>
      <c r="M17" s="127">
        <v>1000</v>
      </c>
      <c r="N17" s="127">
        <v>213</v>
      </c>
      <c r="O17" s="150">
        <f t="shared" si="2"/>
        <v>11213</v>
      </c>
      <c r="P17" s="286"/>
    </row>
    <row r="18" spans="1:16" s="45" customFormat="1" ht="13.5" customHeight="1">
      <c r="A18" s="62" t="s">
        <v>21</v>
      </c>
      <c r="B18" s="229" t="s">
        <v>209</v>
      </c>
      <c r="C18" s="127">
        <v>1907</v>
      </c>
      <c r="D18" s="127">
        <v>1907</v>
      </c>
      <c r="E18" s="127">
        <v>1907</v>
      </c>
      <c r="F18" s="127">
        <v>1907</v>
      </c>
      <c r="G18" s="127">
        <v>1907</v>
      </c>
      <c r="H18" s="127">
        <v>1907</v>
      </c>
      <c r="I18" s="127">
        <v>1907</v>
      </c>
      <c r="J18" s="127">
        <v>1907</v>
      </c>
      <c r="K18" s="127">
        <v>1907</v>
      </c>
      <c r="L18" s="127">
        <v>1907</v>
      </c>
      <c r="M18" s="127">
        <v>1907</v>
      </c>
      <c r="N18" s="127">
        <v>1912</v>
      </c>
      <c r="O18" s="150">
        <f t="shared" si="2"/>
        <v>22889</v>
      </c>
      <c r="P18" s="286"/>
    </row>
    <row r="19" spans="1:16" s="45" customFormat="1" ht="13.5" customHeight="1">
      <c r="A19" s="62" t="s">
        <v>22</v>
      </c>
      <c r="B19" s="229" t="s">
        <v>34</v>
      </c>
      <c r="C19" s="127"/>
      <c r="D19" s="127"/>
      <c r="E19" s="127"/>
      <c r="F19" s="127">
        <v>100</v>
      </c>
      <c r="G19" s="127"/>
      <c r="H19" s="127">
        <v>100</v>
      </c>
      <c r="I19" s="127"/>
      <c r="J19" s="127"/>
      <c r="K19" s="127"/>
      <c r="L19" s="127"/>
      <c r="M19" s="127"/>
      <c r="N19" s="127"/>
      <c r="O19" s="150">
        <f t="shared" si="2"/>
        <v>200</v>
      </c>
      <c r="P19" s="286"/>
    </row>
    <row r="20" spans="1:16" s="45" customFormat="1" ht="13.5" customHeight="1">
      <c r="A20" s="62" t="s">
        <v>23</v>
      </c>
      <c r="B20" s="229" t="s">
        <v>125</v>
      </c>
      <c r="C20" s="127"/>
      <c r="D20" s="127"/>
      <c r="E20" s="127"/>
      <c r="F20" s="127">
        <v>500</v>
      </c>
      <c r="G20" s="127"/>
      <c r="H20" s="127"/>
      <c r="I20" s="127"/>
      <c r="J20" s="127"/>
      <c r="K20" s="127"/>
      <c r="L20" s="127"/>
      <c r="M20" s="127"/>
      <c r="N20" s="127"/>
      <c r="O20" s="150">
        <f t="shared" si="2"/>
        <v>500</v>
      </c>
      <c r="P20" s="286"/>
    </row>
    <row r="21" spans="1:16" s="45" customFormat="1" ht="13.5" customHeight="1" thickBot="1">
      <c r="A21" s="62" t="s">
        <v>24</v>
      </c>
      <c r="B21" s="229" t="s">
        <v>105</v>
      </c>
      <c r="C21" s="128"/>
      <c r="D21" s="128"/>
      <c r="E21" s="128"/>
      <c r="F21" s="127">
        <v>6684</v>
      </c>
      <c r="G21" s="127"/>
      <c r="H21" s="127"/>
      <c r="I21" s="127"/>
      <c r="J21" s="127"/>
      <c r="K21" s="127"/>
      <c r="L21" s="127"/>
      <c r="M21" s="127"/>
      <c r="N21" s="127"/>
      <c r="O21" s="150">
        <f t="shared" si="2"/>
        <v>6684</v>
      </c>
      <c r="P21" s="286"/>
    </row>
    <row r="22" spans="1:16" s="44" customFormat="1" ht="15.75" customHeight="1" thickBot="1">
      <c r="A22" s="65" t="s">
        <v>25</v>
      </c>
      <c r="B22" s="232" t="s">
        <v>178</v>
      </c>
      <c r="C22" s="148">
        <f>SUM(C13:C21)</f>
        <v>12463</v>
      </c>
      <c r="D22" s="148">
        <f aca="true" t="shared" si="3" ref="D22:N22">SUM(D13:D21)</f>
        <v>12463</v>
      </c>
      <c r="E22" s="148">
        <f t="shared" si="3"/>
        <v>12463</v>
      </c>
      <c r="F22" s="148">
        <f t="shared" si="3"/>
        <v>49747</v>
      </c>
      <c r="G22" s="148">
        <f t="shared" si="3"/>
        <v>12463</v>
      </c>
      <c r="H22" s="148">
        <f t="shared" si="3"/>
        <v>37563</v>
      </c>
      <c r="I22" s="148">
        <f t="shared" si="3"/>
        <v>12463</v>
      </c>
      <c r="J22" s="148">
        <f t="shared" si="3"/>
        <v>14969</v>
      </c>
      <c r="K22" s="148">
        <f t="shared" si="3"/>
        <v>25129</v>
      </c>
      <c r="L22" s="148">
        <f t="shared" si="3"/>
        <v>11739</v>
      </c>
      <c r="M22" s="148">
        <f t="shared" si="3"/>
        <v>12089</v>
      </c>
      <c r="N22" s="148">
        <f t="shared" si="3"/>
        <v>11502</v>
      </c>
      <c r="O22" s="149">
        <f>SUM(C22:N22)</f>
        <v>225053</v>
      </c>
      <c r="P22" s="285"/>
    </row>
    <row r="23" ht="15.75">
      <c r="A23" s="33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2015. évre&amp;R&amp;"Times New Roman CE,Félkövér dőlt"&amp;12 13.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/>
  <dimension ref="A1:P26"/>
  <sheetViews>
    <sheetView view="pageLayout" workbookViewId="0" topLeftCell="A1">
      <selection activeCell="G17" sqref="G17"/>
    </sheetView>
  </sheetViews>
  <sheetFormatPr defaultColWidth="9.00390625" defaultRowHeight="12.75"/>
  <cols>
    <col min="1" max="1" width="6.375" style="31" customWidth="1"/>
    <col min="2" max="2" width="29.00390625" style="32" customWidth="1"/>
    <col min="3" max="4" width="9.00390625" style="32" customWidth="1"/>
    <col min="5" max="5" width="9.50390625" style="32" customWidth="1"/>
    <col min="6" max="6" width="8.875" style="32" customWidth="1"/>
    <col min="7" max="7" width="8.625" style="32" customWidth="1"/>
    <col min="8" max="8" width="8.875" style="32" customWidth="1"/>
    <col min="9" max="9" width="8.125" style="32" customWidth="1"/>
    <col min="10" max="14" width="9.50390625" style="32" customWidth="1"/>
    <col min="15" max="15" width="12.625" style="31" customWidth="1"/>
    <col min="16" max="16" width="9.375" style="287" customWidth="1"/>
    <col min="17" max="16384" width="9.375" style="32" customWidth="1"/>
  </cols>
  <sheetData>
    <row r="1" spans="1:16" s="31" customFormat="1" ht="25.5" customHeight="1" thickBot="1">
      <c r="A1" s="58" t="s">
        <v>1</v>
      </c>
      <c r="B1" s="126" t="s">
        <v>53</v>
      </c>
      <c r="C1" s="59" t="s">
        <v>86</v>
      </c>
      <c r="D1" s="59" t="s">
        <v>87</v>
      </c>
      <c r="E1" s="59" t="s">
        <v>88</v>
      </c>
      <c r="F1" s="59" t="s">
        <v>89</v>
      </c>
      <c r="G1" s="59" t="s">
        <v>90</v>
      </c>
      <c r="H1" s="59" t="s">
        <v>91</v>
      </c>
      <c r="I1" s="59" t="s">
        <v>92</v>
      </c>
      <c r="J1" s="59" t="s">
        <v>93</v>
      </c>
      <c r="K1" s="59" t="s">
        <v>94</v>
      </c>
      <c r="L1" s="59" t="s">
        <v>95</v>
      </c>
      <c r="M1" s="59" t="s">
        <v>96</v>
      </c>
      <c r="N1" s="59" t="s">
        <v>97</v>
      </c>
      <c r="O1" s="60" t="s">
        <v>39</v>
      </c>
      <c r="P1" s="284"/>
    </row>
    <row r="2" spans="1:16" s="44" customFormat="1" ht="15" customHeight="1" thickBot="1">
      <c r="A2" s="63" t="s">
        <v>3</v>
      </c>
      <c r="B2" s="227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4"/>
      <c r="P2" s="285"/>
    </row>
    <row r="3" spans="1:16" s="44" customFormat="1" ht="15" customHeight="1">
      <c r="A3" s="225" t="s">
        <v>4</v>
      </c>
      <c r="B3" s="228" t="s">
        <v>179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>
        <f aca="true" t="shared" si="0" ref="O3:O12">SUM(C3:N3)</f>
        <v>0</v>
      </c>
      <c r="P3" s="285"/>
    </row>
    <row r="4" spans="1:16" s="45" customFormat="1" ht="13.5" customHeight="1">
      <c r="A4" s="62" t="s">
        <v>6</v>
      </c>
      <c r="B4" s="229" t="s">
        <v>120</v>
      </c>
      <c r="C4" s="127">
        <v>1652</v>
      </c>
      <c r="D4" s="127">
        <v>1652</v>
      </c>
      <c r="E4" s="127">
        <v>1652</v>
      </c>
      <c r="F4" s="127">
        <v>1652</v>
      </c>
      <c r="G4" s="127">
        <v>1652</v>
      </c>
      <c r="H4" s="127">
        <v>1652</v>
      </c>
      <c r="I4" s="127">
        <v>1652</v>
      </c>
      <c r="J4" s="127">
        <v>1652</v>
      </c>
      <c r="K4" s="127">
        <v>1652</v>
      </c>
      <c r="L4" s="127">
        <v>1652</v>
      </c>
      <c r="M4" s="127">
        <v>1652</v>
      </c>
      <c r="N4" s="127">
        <v>1651</v>
      </c>
      <c r="O4" s="150">
        <f t="shared" si="0"/>
        <v>19823</v>
      </c>
      <c r="P4" s="286"/>
    </row>
    <row r="5" spans="1:16" s="45" customFormat="1" ht="13.5" customHeight="1">
      <c r="A5" s="225" t="s">
        <v>7</v>
      </c>
      <c r="B5" s="230" t="s">
        <v>121</v>
      </c>
      <c r="C5" s="129">
        <v>4660</v>
      </c>
      <c r="D5" s="129">
        <v>4660</v>
      </c>
      <c r="E5" s="129">
        <v>4660</v>
      </c>
      <c r="F5" s="129">
        <v>4660</v>
      </c>
      <c r="G5" s="129">
        <v>4660</v>
      </c>
      <c r="H5" s="129">
        <v>4660</v>
      </c>
      <c r="I5" s="129">
        <v>4660</v>
      </c>
      <c r="J5" s="129">
        <v>4660</v>
      </c>
      <c r="K5" s="129">
        <v>4660</v>
      </c>
      <c r="L5" s="129">
        <v>4660</v>
      </c>
      <c r="M5" s="129">
        <v>4661</v>
      </c>
      <c r="N5" s="129">
        <v>4661</v>
      </c>
      <c r="O5" s="152">
        <f t="shared" si="0"/>
        <v>55922</v>
      </c>
      <c r="P5" s="286"/>
    </row>
    <row r="6" spans="1:16" s="45" customFormat="1" ht="13.5" customHeight="1">
      <c r="A6" s="225" t="s">
        <v>8</v>
      </c>
      <c r="B6" s="229" t="s">
        <v>122</v>
      </c>
      <c r="C6" s="127"/>
      <c r="D6" s="127"/>
      <c r="E6" s="127"/>
      <c r="F6" s="127">
        <v>3547</v>
      </c>
      <c r="G6" s="127"/>
      <c r="H6" s="127">
        <v>15000</v>
      </c>
      <c r="I6" s="127"/>
      <c r="J6" s="127"/>
      <c r="K6" s="127">
        <v>15000</v>
      </c>
      <c r="L6" s="127"/>
      <c r="M6" s="127"/>
      <c r="N6" s="127"/>
      <c r="O6" s="150">
        <f t="shared" si="0"/>
        <v>33547</v>
      </c>
      <c r="P6" s="286"/>
    </row>
    <row r="7" spans="1:16" s="45" customFormat="1" ht="13.5" customHeight="1">
      <c r="A7" s="225" t="s">
        <v>9</v>
      </c>
      <c r="B7" s="229" t="s">
        <v>207</v>
      </c>
      <c r="C7" s="127">
        <v>590</v>
      </c>
      <c r="D7" s="127">
        <v>590</v>
      </c>
      <c r="E7" s="127">
        <v>23089</v>
      </c>
      <c r="F7" s="127">
        <v>590</v>
      </c>
      <c r="G7" s="127">
        <v>590</v>
      </c>
      <c r="H7" s="127">
        <v>590</v>
      </c>
      <c r="I7" s="127">
        <v>23089</v>
      </c>
      <c r="J7" s="127">
        <v>590</v>
      </c>
      <c r="K7" s="127">
        <v>590</v>
      </c>
      <c r="L7" s="127">
        <v>589</v>
      </c>
      <c r="M7" s="127">
        <v>589</v>
      </c>
      <c r="N7" s="127">
        <v>589</v>
      </c>
      <c r="O7" s="150">
        <f>SUM(C7:N7)</f>
        <v>52075</v>
      </c>
      <c r="P7" s="286"/>
    </row>
    <row r="8" spans="1:16" s="45" customFormat="1" ht="13.5" customHeight="1">
      <c r="A8" s="225" t="s">
        <v>10</v>
      </c>
      <c r="B8" s="229" t="s">
        <v>103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50">
        <f t="shared" si="0"/>
        <v>0</v>
      </c>
      <c r="P8" s="286"/>
    </row>
    <row r="9" spans="1:16" s="45" customFormat="1" ht="13.5" customHeight="1">
      <c r="A9" s="225" t="s">
        <v>11</v>
      </c>
      <c r="B9" s="229" t="s">
        <v>123</v>
      </c>
      <c r="C9" s="127">
        <v>6177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0">
        <f t="shared" si="0"/>
        <v>6177</v>
      </c>
      <c r="P9" s="286"/>
    </row>
    <row r="10" spans="1:16" s="45" customFormat="1" ht="13.5" customHeight="1">
      <c r="A10" s="225" t="s">
        <v>12</v>
      </c>
      <c r="B10" s="229" t="s">
        <v>124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50">
        <f t="shared" si="0"/>
        <v>0</v>
      </c>
      <c r="P10" s="286"/>
    </row>
    <row r="11" spans="1:16" s="45" customFormat="1" ht="13.5" customHeight="1" thickBot="1">
      <c r="A11" s="225" t="s">
        <v>13</v>
      </c>
      <c r="B11" s="231" t="s">
        <v>126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51">
        <f t="shared" si="0"/>
        <v>0</v>
      </c>
      <c r="P11" s="286"/>
    </row>
    <row r="12" spans="1:16" s="44" customFormat="1" ht="15.75" customHeight="1" thickBot="1">
      <c r="A12" s="63" t="s">
        <v>14</v>
      </c>
      <c r="B12" s="232" t="s">
        <v>177</v>
      </c>
      <c r="C12" s="148">
        <f aca="true" t="shared" si="1" ref="C12:N12">SUM(C3:C11)</f>
        <v>13079</v>
      </c>
      <c r="D12" s="148">
        <f t="shared" si="1"/>
        <v>6902</v>
      </c>
      <c r="E12" s="148">
        <f t="shared" si="1"/>
        <v>29401</v>
      </c>
      <c r="F12" s="148">
        <f t="shared" si="1"/>
        <v>10449</v>
      </c>
      <c r="G12" s="148">
        <f t="shared" si="1"/>
        <v>6902</v>
      </c>
      <c r="H12" s="148">
        <f t="shared" si="1"/>
        <v>21902</v>
      </c>
      <c r="I12" s="148">
        <f t="shared" si="1"/>
        <v>29401</v>
      </c>
      <c r="J12" s="148">
        <f t="shared" si="1"/>
        <v>6902</v>
      </c>
      <c r="K12" s="148">
        <f t="shared" si="1"/>
        <v>21902</v>
      </c>
      <c r="L12" s="148">
        <f t="shared" si="1"/>
        <v>6901</v>
      </c>
      <c r="M12" s="148">
        <f t="shared" si="1"/>
        <v>6902</v>
      </c>
      <c r="N12" s="148">
        <f t="shared" si="1"/>
        <v>6901</v>
      </c>
      <c r="O12" s="149">
        <f t="shared" si="0"/>
        <v>167544</v>
      </c>
      <c r="P12" s="285"/>
    </row>
    <row r="13" spans="1:16" s="44" customFormat="1" ht="15" customHeight="1" thickBot="1">
      <c r="A13" s="63" t="s">
        <v>15</v>
      </c>
      <c r="B13" s="233" t="s">
        <v>47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285"/>
    </row>
    <row r="14" spans="1:16" s="45" customFormat="1" ht="13.5" customHeight="1">
      <c r="A14" s="64" t="s">
        <v>16</v>
      </c>
      <c r="B14" s="230" t="s">
        <v>55</v>
      </c>
      <c r="C14" s="129">
        <v>3872</v>
      </c>
      <c r="D14" s="129">
        <v>3872</v>
      </c>
      <c r="E14" s="129">
        <v>3872</v>
      </c>
      <c r="F14" s="129">
        <v>3872</v>
      </c>
      <c r="G14" s="129">
        <v>3872</v>
      </c>
      <c r="H14" s="129">
        <v>3872</v>
      </c>
      <c r="I14" s="129">
        <v>3872</v>
      </c>
      <c r="J14" s="129">
        <v>3871</v>
      </c>
      <c r="K14" s="129">
        <v>3871</v>
      </c>
      <c r="L14" s="129">
        <v>3871</v>
      </c>
      <c r="M14" s="129">
        <v>3871</v>
      </c>
      <c r="N14" s="129">
        <v>3871</v>
      </c>
      <c r="O14" s="152">
        <f aca="true" t="shared" si="2" ref="O14:O24">SUM(C14:N14)</f>
        <v>46459</v>
      </c>
      <c r="P14" s="286"/>
    </row>
    <row r="15" spans="1:16" s="45" customFormat="1" ht="13.5" customHeight="1">
      <c r="A15" s="62" t="s">
        <v>17</v>
      </c>
      <c r="B15" s="229" t="s">
        <v>98</v>
      </c>
      <c r="C15" s="127">
        <v>1013</v>
      </c>
      <c r="D15" s="127">
        <v>1013</v>
      </c>
      <c r="E15" s="127">
        <v>1013</v>
      </c>
      <c r="F15" s="127">
        <v>1013</v>
      </c>
      <c r="G15" s="127">
        <v>1013</v>
      </c>
      <c r="H15" s="127">
        <v>1013</v>
      </c>
      <c r="I15" s="127">
        <v>1013</v>
      </c>
      <c r="J15" s="127">
        <v>1013</v>
      </c>
      <c r="K15" s="127">
        <v>1014</v>
      </c>
      <c r="L15" s="127">
        <v>1014</v>
      </c>
      <c r="M15" s="127">
        <v>1014</v>
      </c>
      <c r="N15" s="127">
        <v>1014</v>
      </c>
      <c r="O15" s="150">
        <f t="shared" si="2"/>
        <v>12160</v>
      </c>
      <c r="P15" s="286"/>
    </row>
    <row r="16" spans="1:16" s="45" customFormat="1" ht="13.5" customHeight="1">
      <c r="A16" s="62" t="s">
        <v>18</v>
      </c>
      <c r="B16" s="229" t="s">
        <v>48</v>
      </c>
      <c r="C16" s="127">
        <v>4183</v>
      </c>
      <c r="D16" s="127">
        <v>4183</v>
      </c>
      <c r="E16" s="127">
        <v>4183</v>
      </c>
      <c r="F16" s="127">
        <v>4183</v>
      </c>
      <c r="G16" s="127">
        <v>4182</v>
      </c>
      <c r="H16" s="127">
        <v>4182</v>
      </c>
      <c r="I16" s="127">
        <v>4182</v>
      </c>
      <c r="J16" s="127">
        <v>4182</v>
      </c>
      <c r="K16" s="127">
        <v>4182</v>
      </c>
      <c r="L16" s="127">
        <v>4183</v>
      </c>
      <c r="M16" s="127">
        <v>4183</v>
      </c>
      <c r="N16" s="127">
        <v>4183</v>
      </c>
      <c r="O16" s="150">
        <f t="shared" si="2"/>
        <v>50191</v>
      </c>
      <c r="P16" s="286"/>
    </row>
    <row r="17" spans="1:16" s="45" customFormat="1" ht="13.5" customHeight="1">
      <c r="A17" s="62" t="s">
        <v>19</v>
      </c>
      <c r="B17" s="229" t="s">
        <v>137</v>
      </c>
      <c r="C17" s="127"/>
      <c r="D17" s="127"/>
      <c r="E17" s="127"/>
      <c r="F17" s="127">
        <v>3547</v>
      </c>
      <c r="G17" s="127"/>
      <c r="H17" s="127">
        <v>15000</v>
      </c>
      <c r="I17" s="127"/>
      <c r="J17" s="127">
        <v>500</v>
      </c>
      <c r="K17" s="127">
        <v>15000</v>
      </c>
      <c r="L17" s="127"/>
      <c r="M17" s="127"/>
      <c r="N17" s="127"/>
      <c r="O17" s="150">
        <f t="shared" si="2"/>
        <v>34047</v>
      </c>
      <c r="P17" s="286"/>
    </row>
    <row r="18" spans="1:16" s="45" customFormat="1" ht="13.5" customHeight="1">
      <c r="A18" s="62" t="s">
        <v>20</v>
      </c>
      <c r="B18" s="229" t="s">
        <v>208</v>
      </c>
      <c r="C18" s="127">
        <v>902</v>
      </c>
      <c r="D18" s="127">
        <v>902</v>
      </c>
      <c r="E18" s="127">
        <v>902</v>
      </c>
      <c r="F18" s="127">
        <v>902</v>
      </c>
      <c r="G18" s="127">
        <v>902</v>
      </c>
      <c r="H18" s="127">
        <v>902</v>
      </c>
      <c r="I18" s="127">
        <v>902</v>
      </c>
      <c r="J18" s="127">
        <v>902</v>
      </c>
      <c r="K18" s="127">
        <v>902</v>
      </c>
      <c r="L18" s="127">
        <v>901</v>
      </c>
      <c r="M18" s="127">
        <v>901</v>
      </c>
      <c r="N18" s="127">
        <v>901</v>
      </c>
      <c r="O18" s="150">
        <f t="shared" si="2"/>
        <v>10821</v>
      </c>
      <c r="P18" s="286"/>
    </row>
    <row r="19" spans="1:16" s="45" customFormat="1" ht="13.5" customHeight="1">
      <c r="A19" s="62" t="s">
        <v>21</v>
      </c>
      <c r="B19" s="229" t="s">
        <v>209</v>
      </c>
      <c r="C19" s="127">
        <v>838</v>
      </c>
      <c r="D19" s="127">
        <v>838</v>
      </c>
      <c r="E19" s="127">
        <v>838</v>
      </c>
      <c r="F19" s="127">
        <v>325</v>
      </c>
      <c r="G19" s="127">
        <v>325</v>
      </c>
      <c r="H19" s="127">
        <v>325</v>
      </c>
      <c r="I19" s="127">
        <v>325</v>
      </c>
      <c r="J19" s="127">
        <v>2474</v>
      </c>
      <c r="K19" s="127">
        <v>344</v>
      </c>
      <c r="L19" s="127">
        <v>344</v>
      </c>
      <c r="M19" s="127">
        <v>345</v>
      </c>
      <c r="N19" s="127">
        <v>345</v>
      </c>
      <c r="O19" s="150">
        <f t="shared" si="2"/>
        <v>7666</v>
      </c>
      <c r="P19" s="286"/>
    </row>
    <row r="20" spans="1:16" s="45" customFormat="1" ht="13.5" customHeight="1">
      <c r="A20" s="62" t="s">
        <v>22</v>
      </c>
      <c r="B20" s="229" t="s">
        <v>34</v>
      </c>
      <c r="C20" s="127"/>
      <c r="D20" s="127"/>
      <c r="E20" s="127"/>
      <c r="F20" s="127"/>
      <c r="G20" s="127"/>
      <c r="H20" s="127">
        <v>3100</v>
      </c>
      <c r="I20" s="127"/>
      <c r="J20" s="127"/>
      <c r="K20" s="127"/>
      <c r="L20" s="127">
        <v>3100</v>
      </c>
      <c r="M20" s="127"/>
      <c r="N20" s="127"/>
      <c r="O20" s="150">
        <f t="shared" si="2"/>
        <v>6200</v>
      </c>
      <c r="P20" s="286"/>
    </row>
    <row r="21" spans="1:16" s="45" customFormat="1" ht="13.5" customHeight="1">
      <c r="A21" s="62" t="s">
        <v>23</v>
      </c>
      <c r="B21" s="229" t="s">
        <v>125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50">
        <f t="shared" si="2"/>
        <v>0</v>
      </c>
      <c r="P21" s="286"/>
    </row>
    <row r="22" spans="1:16" s="45" customFormat="1" ht="13.5" customHeight="1">
      <c r="A22" s="62" t="s">
        <v>24</v>
      </c>
      <c r="B22" s="229" t="s">
        <v>105</v>
      </c>
      <c r="C22" s="128"/>
      <c r="D22" s="128"/>
      <c r="E22" s="128"/>
      <c r="F22" s="127"/>
      <c r="G22" s="127"/>
      <c r="H22" s="127"/>
      <c r="I22" s="127"/>
      <c r="J22" s="127"/>
      <c r="K22" s="127"/>
      <c r="L22" s="127"/>
      <c r="M22" s="127"/>
      <c r="N22" s="127"/>
      <c r="O22" s="150">
        <f t="shared" si="2"/>
        <v>0</v>
      </c>
      <c r="P22" s="286"/>
    </row>
    <row r="23" spans="1:16" s="45" customFormat="1" ht="13.5" customHeight="1" thickBot="1">
      <c r="A23" s="62" t="s">
        <v>25</v>
      </c>
      <c r="B23" s="229" t="s">
        <v>50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50">
        <f t="shared" si="2"/>
        <v>0</v>
      </c>
      <c r="P23" s="286"/>
    </row>
    <row r="24" spans="1:16" s="44" customFormat="1" ht="15.75" customHeight="1" thickBot="1">
      <c r="A24" s="65" t="s">
        <v>26</v>
      </c>
      <c r="B24" s="232" t="s">
        <v>178</v>
      </c>
      <c r="C24" s="148">
        <f aca="true" t="shared" si="3" ref="C24:N24">SUM(C14:C23)</f>
        <v>10808</v>
      </c>
      <c r="D24" s="148">
        <f t="shared" si="3"/>
        <v>10808</v>
      </c>
      <c r="E24" s="148">
        <f t="shared" si="3"/>
        <v>10808</v>
      </c>
      <c r="F24" s="148">
        <f t="shared" si="3"/>
        <v>13842</v>
      </c>
      <c r="G24" s="148">
        <f t="shared" si="3"/>
        <v>10294</v>
      </c>
      <c r="H24" s="148">
        <f t="shared" si="3"/>
        <v>28394</v>
      </c>
      <c r="I24" s="148">
        <f t="shared" si="3"/>
        <v>10294</v>
      </c>
      <c r="J24" s="148">
        <f t="shared" si="3"/>
        <v>12942</v>
      </c>
      <c r="K24" s="148">
        <f t="shared" si="3"/>
        <v>25313</v>
      </c>
      <c r="L24" s="148">
        <f t="shared" si="3"/>
        <v>13413</v>
      </c>
      <c r="M24" s="148">
        <f t="shared" si="3"/>
        <v>10314</v>
      </c>
      <c r="N24" s="148">
        <f t="shared" si="3"/>
        <v>10314</v>
      </c>
      <c r="O24" s="149">
        <f t="shared" si="2"/>
        <v>167544</v>
      </c>
      <c r="P24" s="285"/>
    </row>
    <row r="25" spans="1:15" ht="16.5" thickBot="1">
      <c r="A25" s="226" t="s">
        <v>27</v>
      </c>
      <c r="B25" s="234" t="s">
        <v>213</v>
      </c>
      <c r="C25" s="235">
        <f aca="true" t="shared" si="4" ref="C25:O25">C12-C24</f>
        <v>2271</v>
      </c>
      <c r="D25" s="235">
        <f t="shared" si="4"/>
        <v>-3906</v>
      </c>
      <c r="E25" s="235">
        <f t="shared" si="4"/>
        <v>18593</v>
      </c>
      <c r="F25" s="235">
        <f t="shared" si="4"/>
        <v>-3393</v>
      </c>
      <c r="G25" s="235">
        <f t="shared" si="4"/>
        <v>-3392</v>
      </c>
      <c r="H25" s="235">
        <f t="shared" si="4"/>
        <v>-6492</v>
      </c>
      <c r="I25" s="235">
        <f t="shared" si="4"/>
        <v>19107</v>
      </c>
      <c r="J25" s="235">
        <f t="shared" si="4"/>
        <v>-6040</v>
      </c>
      <c r="K25" s="235">
        <f t="shared" si="4"/>
        <v>-3411</v>
      </c>
      <c r="L25" s="235">
        <f t="shared" si="4"/>
        <v>-6512</v>
      </c>
      <c r="M25" s="235">
        <f t="shared" si="4"/>
        <v>-3412</v>
      </c>
      <c r="N25" s="235">
        <f t="shared" si="4"/>
        <v>-3413</v>
      </c>
      <c r="O25" s="236">
        <f t="shared" si="4"/>
        <v>0</v>
      </c>
    </row>
    <row r="26" spans="1:15" ht="16.5" thickBot="1">
      <c r="A26" s="33"/>
      <c r="B26" s="288" t="s">
        <v>214</v>
      </c>
      <c r="C26" s="289"/>
      <c r="D26" s="290">
        <f>C25+D25</f>
        <v>-1635</v>
      </c>
      <c r="E26" s="290">
        <f aca="true" t="shared" si="5" ref="E26:M26">D26+E25</f>
        <v>16958</v>
      </c>
      <c r="F26" s="290">
        <f t="shared" si="5"/>
        <v>13565</v>
      </c>
      <c r="G26" s="290">
        <f t="shared" si="5"/>
        <v>10173</v>
      </c>
      <c r="H26" s="290">
        <f t="shared" si="5"/>
        <v>3681</v>
      </c>
      <c r="I26" s="290">
        <f t="shared" si="5"/>
        <v>22788</v>
      </c>
      <c r="J26" s="290">
        <f t="shared" si="5"/>
        <v>16748</v>
      </c>
      <c r="K26" s="290">
        <f t="shared" si="5"/>
        <v>13337</v>
      </c>
      <c r="L26" s="290">
        <f t="shared" si="5"/>
        <v>6825</v>
      </c>
      <c r="M26" s="290">
        <f t="shared" si="5"/>
        <v>3413</v>
      </c>
      <c r="N26" s="290">
        <f>M26+N25</f>
        <v>0</v>
      </c>
      <c r="O26" s="29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2015. évre&amp;R&amp;"Times New Roman CE,Félkövér dőlt"&amp;12 14.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/>
  <dimension ref="A1:O22"/>
  <sheetViews>
    <sheetView view="pageLayout" zoomScaleNormal="80" workbookViewId="0" topLeftCell="A1">
      <selection activeCell="L12" sqref="L12"/>
    </sheetView>
  </sheetViews>
  <sheetFormatPr defaultColWidth="9.00390625" defaultRowHeight="12.75"/>
  <cols>
    <col min="1" max="1" width="7.875" style="31" customWidth="1"/>
    <col min="2" max="2" width="22.875" style="32" customWidth="1"/>
    <col min="3" max="14" width="9.50390625" style="32" customWidth="1"/>
    <col min="15" max="15" width="12.125" style="31" customWidth="1"/>
    <col min="16" max="16384" width="9.375" style="32" customWidth="1"/>
  </cols>
  <sheetData>
    <row r="1" spans="1:15" s="31" customFormat="1" ht="30" customHeight="1" thickBot="1">
      <c r="A1" s="435" t="s">
        <v>1</v>
      </c>
      <c r="B1" s="436" t="s">
        <v>351</v>
      </c>
      <c r="C1" s="59" t="s">
        <v>86</v>
      </c>
      <c r="D1" s="59" t="s">
        <v>87</v>
      </c>
      <c r="E1" s="59" t="s">
        <v>88</v>
      </c>
      <c r="F1" s="437" t="s">
        <v>89</v>
      </c>
      <c r="G1" s="437" t="s">
        <v>90</v>
      </c>
      <c r="H1" s="437" t="s">
        <v>91</v>
      </c>
      <c r="I1" s="437" t="s">
        <v>92</v>
      </c>
      <c r="J1" s="437" t="s">
        <v>93</v>
      </c>
      <c r="K1" s="437" t="s">
        <v>94</v>
      </c>
      <c r="L1" s="437" t="s">
        <v>95</v>
      </c>
      <c r="M1" s="437" t="s">
        <v>96</v>
      </c>
      <c r="N1" s="438" t="s">
        <v>97</v>
      </c>
      <c r="O1" s="439" t="s">
        <v>39</v>
      </c>
    </row>
    <row r="2" spans="1:15" s="31" customFormat="1" ht="15.75">
      <c r="A2" s="440" t="s">
        <v>3</v>
      </c>
      <c r="B2" s="441" t="s">
        <v>371</v>
      </c>
      <c r="C2" s="442">
        <v>499</v>
      </c>
      <c r="D2" s="442">
        <v>499</v>
      </c>
      <c r="E2" s="442">
        <v>499</v>
      </c>
      <c r="F2" s="433">
        <v>499</v>
      </c>
      <c r="G2" s="433">
        <v>499</v>
      </c>
      <c r="H2" s="433">
        <v>499</v>
      </c>
      <c r="I2" s="433">
        <v>499</v>
      </c>
      <c r="J2" s="433">
        <v>499</v>
      </c>
      <c r="K2" s="433">
        <v>499</v>
      </c>
      <c r="L2" s="433">
        <v>500</v>
      </c>
      <c r="M2" s="433">
        <v>500</v>
      </c>
      <c r="N2" s="434">
        <v>500</v>
      </c>
      <c r="O2" s="443">
        <f aca="true" t="shared" si="0" ref="O2:O17">SUM(C2:N2)</f>
        <v>5991</v>
      </c>
    </row>
    <row r="3" spans="1:15" ht="15.75">
      <c r="A3" s="444" t="s">
        <v>4</v>
      </c>
      <c r="B3" s="445" t="s">
        <v>372</v>
      </c>
      <c r="C3" s="432">
        <v>3937</v>
      </c>
      <c r="D3" s="432">
        <v>3937</v>
      </c>
      <c r="E3" s="432">
        <v>3937</v>
      </c>
      <c r="F3" s="432">
        <v>3937</v>
      </c>
      <c r="G3" s="432">
        <v>3937</v>
      </c>
      <c r="H3" s="432">
        <v>3937</v>
      </c>
      <c r="I3" s="432">
        <v>3937</v>
      </c>
      <c r="J3" s="432">
        <v>3938</v>
      </c>
      <c r="K3" s="432">
        <v>3938</v>
      </c>
      <c r="L3" s="432">
        <v>3938</v>
      </c>
      <c r="M3" s="432">
        <v>3938</v>
      </c>
      <c r="N3" s="446">
        <v>3938</v>
      </c>
      <c r="O3" s="447">
        <f t="shared" si="0"/>
        <v>47249</v>
      </c>
    </row>
    <row r="4" spans="1:15" ht="15.75">
      <c r="A4" s="444" t="s">
        <v>6</v>
      </c>
      <c r="B4" s="445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46"/>
      <c r="O4" s="447">
        <f t="shared" si="0"/>
        <v>0</v>
      </c>
    </row>
    <row r="5" spans="1:15" ht="15.75">
      <c r="A5" s="444" t="s">
        <v>7</v>
      </c>
      <c r="B5" s="445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46"/>
      <c r="O5" s="447">
        <f t="shared" si="0"/>
        <v>0</v>
      </c>
    </row>
    <row r="6" spans="1:15" ht="15.75">
      <c r="A6" s="444" t="s">
        <v>8</v>
      </c>
      <c r="B6" s="445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46"/>
      <c r="O6" s="447">
        <f t="shared" si="0"/>
        <v>0</v>
      </c>
    </row>
    <row r="7" spans="1:15" ht="15.75">
      <c r="A7" s="444" t="s">
        <v>9</v>
      </c>
      <c r="B7" s="445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46"/>
      <c r="O7" s="447">
        <f t="shared" si="0"/>
        <v>0</v>
      </c>
    </row>
    <row r="8" spans="1:15" ht="15.75">
      <c r="A8" s="444" t="s">
        <v>10</v>
      </c>
      <c r="B8" s="445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46"/>
      <c r="O8" s="447">
        <f t="shared" si="0"/>
        <v>0</v>
      </c>
    </row>
    <row r="9" spans="1:15" ht="15.75">
      <c r="A9" s="444" t="s">
        <v>11</v>
      </c>
      <c r="B9" s="445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46"/>
      <c r="O9" s="447">
        <f t="shared" si="0"/>
        <v>0</v>
      </c>
    </row>
    <row r="10" spans="1:15" ht="15.75">
      <c r="A10" s="444" t="s">
        <v>12</v>
      </c>
      <c r="B10" s="445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46"/>
      <c r="O10" s="447">
        <f t="shared" si="0"/>
        <v>0</v>
      </c>
    </row>
    <row r="11" spans="1:15" ht="15.75">
      <c r="A11" s="448" t="s">
        <v>13</v>
      </c>
      <c r="B11" s="445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46"/>
      <c r="O11" s="447">
        <f t="shared" si="0"/>
        <v>0</v>
      </c>
    </row>
    <row r="12" spans="1:15" s="31" customFormat="1" ht="15.75">
      <c r="A12" s="448" t="s">
        <v>14</v>
      </c>
      <c r="B12" s="445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46"/>
      <c r="O12" s="447">
        <f t="shared" si="0"/>
        <v>0</v>
      </c>
    </row>
    <row r="13" spans="1:15" s="31" customFormat="1" ht="15.75">
      <c r="A13" s="448" t="s">
        <v>15</v>
      </c>
      <c r="B13" s="445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46"/>
      <c r="O13" s="447">
        <f t="shared" si="0"/>
        <v>0</v>
      </c>
    </row>
    <row r="14" spans="1:15" ht="15.75">
      <c r="A14" s="448" t="s">
        <v>16</v>
      </c>
      <c r="B14" s="445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46"/>
      <c r="O14" s="447">
        <f t="shared" si="0"/>
        <v>0</v>
      </c>
    </row>
    <row r="15" spans="1:15" ht="15.75">
      <c r="A15" s="448" t="s">
        <v>17</v>
      </c>
      <c r="B15" s="445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46"/>
      <c r="O15" s="447">
        <f t="shared" si="0"/>
        <v>0</v>
      </c>
    </row>
    <row r="16" spans="1:15" ht="15.75">
      <c r="A16" s="448" t="s">
        <v>18</v>
      </c>
      <c r="B16" s="445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46"/>
      <c r="O16" s="447">
        <f t="shared" si="0"/>
        <v>0</v>
      </c>
    </row>
    <row r="17" spans="1:15" ht="15.75">
      <c r="A17" s="448" t="s">
        <v>19</v>
      </c>
      <c r="B17" s="445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46"/>
      <c r="O17" s="447">
        <f t="shared" si="0"/>
        <v>0</v>
      </c>
    </row>
    <row r="18" spans="1:15" ht="15.75">
      <c r="A18" s="448" t="s">
        <v>20</v>
      </c>
      <c r="B18" s="445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46"/>
      <c r="O18" s="447">
        <f>SUM(C18:N18)</f>
        <v>0</v>
      </c>
    </row>
    <row r="19" spans="1:15" ht="16.5" thickBot="1">
      <c r="A19" s="448" t="s">
        <v>21</v>
      </c>
      <c r="B19" s="449"/>
      <c r="C19" s="450"/>
      <c r="D19" s="450"/>
      <c r="E19" s="451"/>
      <c r="F19" s="451"/>
      <c r="G19" s="451"/>
      <c r="H19" s="451"/>
      <c r="I19" s="451"/>
      <c r="J19" s="451"/>
      <c r="K19" s="451"/>
      <c r="L19" s="451"/>
      <c r="M19" s="451"/>
      <c r="N19" s="452"/>
      <c r="O19" s="453">
        <f>SUM(C19:N19)</f>
        <v>0</v>
      </c>
    </row>
    <row r="20" spans="1:15" s="31" customFormat="1" ht="16.5" thickBot="1">
      <c r="A20" s="454" t="s">
        <v>22</v>
      </c>
      <c r="B20" s="455" t="s">
        <v>39</v>
      </c>
      <c r="C20" s="456">
        <f aca="true" t="shared" si="1" ref="C20:N20">SUM(C2:C19)</f>
        <v>4436</v>
      </c>
      <c r="D20" s="457">
        <f t="shared" si="1"/>
        <v>4436</v>
      </c>
      <c r="E20" s="457">
        <f t="shared" si="1"/>
        <v>4436</v>
      </c>
      <c r="F20" s="457">
        <f t="shared" si="1"/>
        <v>4436</v>
      </c>
      <c r="G20" s="457">
        <f t="shared" si="1"/>
        <v>4436</v>
      </c>
      <c r="H20" s="457">
        <f t="shared" si="1"/>
        <v>4436</v>
      </c>
      <c r="I20" s="457">
        <f t="shared" si="1"/>
        <v>4436</v>
      </c>
      <c r="J20" s="457">
        <f t="shared" si="1"/>
        <v>4437</v>
      </c>
      <c r="K20" s="457">
        <f t="shared" si="1"/>
        <v>4437</v>
      </c>
      <c r="L20" s="457">
        <f t="shared" si="1"/>
        <v>4438</v>
      </c>
      <c r="M20" s="457">
        <f t="shared" si="1"/>
        <v>4438</v>
      </c>
      <c r="N20" s="458">
        <f t="shared" si="1"/>
        <v>4438</v>
      </c>
      <c r="O20" s="459">
        <f>SUM(C20:N20)</f>
        <v>53240</v>
      </c>
    </row>
    <row r="21" spans="1:15" ht="15.75">
      <c r="A21" s="33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33"/>
    </row>
    <row r="22" ht="15.75">
      <c r="A22" s="33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2015. évre&amp;R&amp;"Times New Roman CE,Félkövér dőlt"&amp;12 15.sz.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22">
      <selection activeCell="C7" sqref="C7"/>
    </sheetView>
  </sheetViews>
  <sheetFormatPr defaultColWidth="9.00390625" defaultRowHeight="12.75"/>
  <cols>
    <col min="1" max="1" width="37.125" style="0" customWidth="1"/>
    <col min="2" max="2" width="21.375" style="0" customWidth="1"/>
    <col min="3" max="3" width="28.125" style="0" customWidth="1"/>
  </cols>
  <sheetData>
    <row r="1" spans="1:3" ht="14.25" thickBot="1">
      <c r="A1" s="16"/>
      <c r="B1" s="491" t="s">
        <v>52</v>
      </c>
      <c r="C1" s="491"/>
    </row>
    <row r="2" spans="1:3" ht="45.75" customHeight="1" thickBot="1">
      <c r="A2" s="26" t="s">
        <v>373</v>
      </c>
      <c r="B2" s="294" t="s">
        <v>251</v>
      </c>
      <c r="C2" s="27" t="s">
        <v>252</v>
      </c>
    </row>
    <row r="3" spans="1:3" ht="27" customHeight="1">
      <c r="A3" s="97" t="s">
        <v>400</v>
      </c>
      <c r="B3" s="78">
        <v>100</v>
      </c>
      <c r="C3" s="297">
        <v>100</v>
      </c>
    </row>
    <row r="4" spans="1:3" ht="27.75" customHeight="1">
      <c r="A4" s="97" t="s">
        <v>374</v>
      </c>
      <c r="B4" s="78">
        <v>2411</v>
      </c>
      <c r="C4" s="297">
        <v>2420</v>
      </c>
    </row>
    <row r="5" spans="1:3" ht="25.5" customHeight="1">
      <c r="A5" s="97" t="s">
        <v>397</v>
      </c>
      <c r="B5" s="78">
        <v>10457</v>
      </c>
      <c r="C5" s="297">
        <v>10500</v>
      </c>
    </row>
    <row r="6" spans="1:3" ht="36" customHeight="1">
      <c r="A6" s="97" t="s">
        <v>398</v>
      </c>
      <c r="B6" s="78">
        <v>20935</v>
      </c>
      <c r="C6" s="297">
        <v>21000</v>
      </c>
    </row>
    <row r="7" spans="1:3" ht="28.5" customHeight="1">
      <c r="A7" s="97" t="s">
        <v>399</v>
      </c>
      <c r="B7" s="78">
        <v>71095</v>
      </c>
      <c r="C7" s="297">
        <v>43004</v>
      </c>
    </row>
    <row r="8" spans="1:3" ht="26.25" customHeight="1">
      <c r="A8" s="97" t="s">
        <v>375</v>
      </c>
      <c r="B8" s="78">
        <v>3589</v>
      </c>
      <c r="C8" s="297">
        <v>3600</v>
      </c>
    </row>
    <row r="9" spans="1:3" ht="22.5" customHeight="1">
      <c r="A9" s="97" t="s">
        <v>376</v>
      </c>
      <c r="B9" s="78">
        <v>60</v>
      </c>
      <c r="C9" s="297">
        <v>60</v>
      </c>
    </row>
    <row r="10" spans="1:3" ht="27.75" customHeight="1">
      <c r="A10" s="97" t="s">
        <v>378</v>
      </c>
      <c r="B10" s="78"/>
      <c r="C10" s="297"/>
    </row>
    <row r="11" spans="1:3" ht="24.75" customHeight="1">
      <c r="A11" s="97" t="s">
        <v>401</v>
      </c>
      <c r="B11" s="78">
        <v>4579</v>
      </c>
      <c r="C11" s="297">
        <v>4579</v>
      </c>
    </row>
    <row r="12" spans="1:3" ht="29.25" customHeight="1">
      <c r="A12" s="97" t="s">
        <v>379</v>
      </c>
      <c r="B12" s="78">
        <v>2720</v>
      </c>
      <c r="C12" s="297">
        <v>2720</v>
      </c>
    </row>
    <row r="13" spans="1:3" ht="24" customHeight="1">
      <c r="A13" s="97" t="s">
        <v>200</v>
      </c>
      <c r="B13" s="78">
        <v>1661</v>
      </c>
      <c r="C13" s="297">
        <v>4045</v>
      </c>
    </row>
    <row r="14" spans="1:3" ht="24" customHeight="1">
      <c r="A14" s="97" t="s">
        <v>402</v>
      </c>
      <c r="B14" s="78">
        <v>1015</v>
      </c>
      <c r="C14" s="297">
        <v>2858</v>
      </c>
    </row>
    <row r="15" spans="1:3" ht="24" customHeight="1">
      <c r="A15" s="97" t="s">
        <v>357</v>
      </c>
      <c r="B15" s="78">
        <v>1200</v>
      </c>
      <c r="C15" s="297">
        <v>1200</v>
      </c>
    </row>
    <row r="16" spans="1:3" ht="24" customHeight="1">
      <c r="A16" s="97" t="s">
        <v>403</v>
      </c>
      <c r="B16" s="78">
        <v>41</v>
      </c>
      <c r="C16" s="297">
        <v>41</v>
      </c>
    </row>
    <row r="17" spans="1:3" ht="24" customHeight="1">
      <c r="A17" s="97" t="s">
        <v>380</v>
      </c>
      <c r="B17" s="78"/>
      <c r="C17" s="297">
        <v>1500</v>
      </c>
    </row>
    <row r="18" spans="1:3" ht="29.25" customHeight="1">
      <c r="A18" s="97" t="s">
        <v>381</v>
      </c>
      <c r="B18" s="78">
        <v>3640</v>
      </c>
      <c r="C18" s="297">
        <v>3640</v>
      </c>
    </row>
    <row r="19" spans="1:3" ht="30" customHeight="1">
      <c r="A19" s="98" t="s">
        <v>382</v>
      </c>
      <c r="B19" s="78">
        <v>1166</v>
      </c>
      <c r="C19" s="297">
        <v>1378</v>
      </c>
    </row>
    <row r="20" spans="1:3" ht="37.5" customHeight="1">
      <c r="A20" s="98" t="s">
        <v>383</v>
      </c>
      <c r="B20" s="78">
        <v>831</v>
      </c>
      <c r="C20" s="297">
        <v>923</v>
      </c>
    </row>
    <row r="21" spans="1:3" ht="27.75" customHeight="1">
      <c r="A21" s="97" t="s">
        <v>384</v>
      </c>
      <c r="B21" s="78"/>
      <c r="C21" s="297">
        <v>250</v>
      </c>
    </row>
    <row r="22" spans="1:3" ht="24" customHeight="1">
      <c r="A22" s="467" t="s">
        <v>385</v>
      </c>
      <c r="B22" s="78">
        <v>1438</v>
      </c>
      <c r="C22" s="297">
        <v>1438</v>
      </c>
    </row>
    <row r="23" spans="1:3" ht="30.75" customHeight="1">
      <c r="A23" s="467" t="s">
        <v>386</v>
      </c>
      <c r="B23" s="83"/>
      <c r="C23" s="297">
        <v>3500</v>
      </c>
    </row>
    <row r="24" spans="1:3" ht="30.75" customHeight="1">
      <c r="A24" s="467" t="s">
        <v>387</v>
      </c>
      <c r="B24" s="83"/>
      <c r="C24" s="297">
        <v>5486</v>
      </c>
    </row>
    <row r="25" spans="1:3" ht="30" customHeight="1">
      <c r="A25" s="97" t="s">
        <v>388</v>
      </c>
      <c r="B25" s="78"/>
      <c r="C25" s="297">
        <v>90</v>
      </c>
    </row>
    <row r="26" spans="1:3" ht="31.5" customHeight="1">
      <c r="A26" s="97" t="s">
        <v>402</v>
      </c>
      <c r="B26" s="78">
        <v>240</v>
      </c>
      <c r="C26" s="297">
        <v>400</v>
      </c>
    </row>
    <row r="27" spans="1:3" ht="34.5" customHeight="1">
      <c r="A27" s="97" t="s">
        <v>200</v>
      </c>
      <c r="B27" s="78">
        <v>3312</v>
      </c>
      <c r="C27" s="297">
        <v>4045</v>
      </c>
    </row>
    <row r="28" spans="1:3" ht="33.75" customHeight="1">
      <c r="A28" s="467" t="s">
        <v>389</v>
      </c>
      <c r="B28" s="83">
        <v>557</v>
      </c>
      <c r="C28" s="297">
        <v>1871</v>
      </c>
    </row>
    <row r="29" spans="1:3" ht="28.5" customHeight="1">
      <c r="A29" s="467" t="s">
        <v>49</v>
      </c>
      <c r="B29" s="83"/>
      <c r="C29" s="297">
        <v>1410</v>
      </c>
    </row>
    <row r="30" spans="1:3" ht="27" customHeight="1">
      <c r="A30" s="468" t="s">
        <v>390</v>
      </c>
      <c r="B30" s="469">
        <f>SUM(B3:B29)</f>
        <v>131047</v>
      </c>
      <c r="C30" s="470">
        <f>SUM(C3:C29)</f>
        <v>122058</v>
      </c>
    </row>
    <row r="31" spans="1:3" ht="27" customHeight="1">
      <c r="A31" s="97" t="s">
        <v>377</v>
      </c>
      <c r="B31" s="78">
        <v>190</v>
      </c>
      <c r="C31" s="297">
        <v>5579</v>
      </c>
    </row>
    <row r="32" spans="1:3" ht="27" customHeight="1">
      <c r="A32" s="97" t="s">
        <v>404</v>
      </c>
      <c r="B32" s="78">
        <v>35547</v>
      </c>
      <c r="C32" s="297">
        <v>30176</v>
      </c>
    </row>
    <row r="33" spans="1:3" ht="27" customHeight="1">
      <c r="A33" s="97" t="s">
        <v>405</v>
      </c>
      <c r="B33" s="78"/>
      <c r="C33" s="297">
        <v>1111</v>
      </c>
    </row>
    <row r="34" spans="1:3" ht="30" customHeight="1">
      <c r="A34" s="97" t="s">
        <v>391</v>
      </c>
      <c r="B34" s="78"/>
      <c r="C34" s="297">
        <v>3130</v>
      </c>
    </row>
    <row r="35" spans="1:3" ht="33.75" customHeight="1">
      <c r="A35" s="467" t="s">
        <v>392</v>
      </c>
      <c r="B35" s="83"/>
      <c r="C35" s="297">
        <v>500</v>
      </c>
    </row>
    <row r="36" spans="1:3" ht="29.25" customHeight="1">
      <c r="A36" s="467" t="s">
        <v>393</v>
      </c>
      <c r="B36" s="78"/>
      <c r="C36" s="297"/>
    </row>
    <row r="37" spans="1:3" ht="27" customHeight="1">
      <c r="A37" s="467" t="s">
        <v>394</v>
      </c>
      <c r="B37" s="83">
        <v>760</v>
      </c>
      <c r="C37" s="297"/>
    </row>
    <row r="38" spans="1:3" ht="30.75" customHeight="1">
      <c r="A38" s="467" t="s">
        <v>395</v>
      </c>
      <c r="B38" s="83"/>
      <c r="C38" s="297">
        <v>200</v>
      </c>
    </row>
    <row r="39" spans="1:3" ht="33" customHeight="1">
      <c r="A39" s="467" t="s">
        <v>64</v>
      </c>
      <c r="B39" s="83"/>
      <c r="C39" s="297">
        <v>4790</v>
      </c>
    </row>
    <row r="40" spans="1:3" ht="29.25" customHeight="1">
      <c r="A40" s="471" t="s">
        <v>396</v>
      </c>
      <c r="B40" s="472">
        <f>SUM(B31:B39)</f>
        <v>36497</v>
      </c>
      <c r="C40" s="472">
        <f>SUM(C31:C39)</f>
        <v>45486</v>
      </c>
    </row>
    <row r="41" spans="1:3" ht="41.25" customHeight="1" thickBot="1">
      <c r="A41" s="467"/>
      <c r="B41" s="83"/>
      <c r="C41" s="297"/>
    </row>
    <row r="42" spans="1:3" ht="39" customHeight="1" thickBot="1">
      <c r="A42" s="171" t="s">
        <v>60</v>
      </c>
      <c r="B42" s="295">
        <f>B30+B40</f>
        <v>167544</v>
      </c>
      <c r="C42" s="295">
        <f>C30+C40</f>
        <v>167544</v>
      </c>
    </row>
    <row r="43" ht="36.75" customHeight="1"/>
    <row r="44" ht="36" customHeight="1"/>
    <row r="45" ht="30.75" customHeight="1"/>
    <row r="46" ht="45.75" customHeight="1"/>
    <row r="47" ht="48.75" customHeight="1"/>
    <row r="48" ht="42" customHeight="1"/>
    <row r="49" ht="36.75" customHeight="1"/>
    <row r="50" ht="36.75" customHeight="1"/>
    <row r="51" ht="28.5" customHeight="1"/>
    <row r="52" ht="30.75" customHeight="1"/>
    <row r="53" ht="33" customHeight="1"/>
    <row r="54" ht="32.25" customHeight="1"/>
    <row r="55" ht="33.75" customHeight="1"/>
    <row r="56" ht="33.75" customHeight="1"/>
    <row r="57" ht="33" customHeight="1"/>
    <row r="58" ht="32.25" customHeight="1"/>
    <row r="59" ht="30.75" customHeight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CE,Félkövér"&amp;14Mórágy Község Önkormányzat kötelező és önként vállalt feladatai forrásainak, és kiadásainak 2015. évi előirányzata&amp;R&amp;"Times New Roman CE,Félkövér"&amp;14 
&amp;12 16.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D27"/>
  <sheetViews>
    <sheetView showGridLines="0" zoomScale="75" zoomScaleNormal="75" workbookViewId="0" topLeftCell="A1">
      <selection activeCell="D20" sqref="D20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7" t="s">
        <v>409</v>
      </c>
      <c r="B1" s="34"/>
      <c r="C1" s="34"/>
      <c r="D1" s="34"/>
    </row>
    <row r="2" spans="1:4" s="35" customFormat="1" ht="27.75" customHeight="1" thickBot="1">
      <c r="A2" s="43"/>
      <c r="B2" s="43"/>
      <c r="C2" s="43"/>
      <c r="D2" s="43"/>
    </row>
    <row r="3" spans="1:4" s="40" customFormat="1" ht="24" customHeight="1">
      <c r="A3" s="475" t="s">
        <v>36</v>
      </c>
      <c r="B3" s="475" t="s">
        <v>129</v>
      </c>
      <c r="C3" s="475" t="s">
        <v>133</v>
      </c>
      <c r="D3" s="475" t="s">
        <v>130</v>
      </c>
    </row>
    <row r="4" spans="1:4" s="36" customFormat="1" ht="16.5" customHeight="1">
      <c r="A4" s="476"/>
      <c r="B4" s="476"/>
      <c r="C4" s="476"/>
      <c r="D4" s="476"/>
    </row>
    <row r="5" spans="1:4" s="38" customFormat="1" ht="13.5" customHeight="1" thickBot="1">
      <c r="A5" s="476"/>
      <c r="B5" s="477"/>
      <c r="C5" s="477"/>
      <c r="D5" s="477"/>
    </row>
    <row r="6" spans="1:4" s="36" customFormat="1" ht="16.5" customHeight="1" thickBot="1">
      <c r="A6" s="477"/>
      <c r="B6" s="41" t="s">
        <v>38</v>
      </c>
      <c r="C6" s="42" t="s">
        <v>37</v>
      </c>
      <c r="D6" s="42" t="s">
        <v>335</v>
      </c>
    </row>
    <row r="7" spans="1:4" s="39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9" t="s">
        <v>272</v>
      </c>
      <c r="B8" s="50"/>
      <c r="C8" s="50"/>
      <c r="D8" s="162">
        <v>3589263</v>
      </c>
    </row>
    <row r="9" spans="1:4" ht="15.75">
      <c r="A9" s="49" t="s">
        <v>273</v>
      </c>
      <c r="B9" s="50"/>
      <c r="C9" s="50"/>
      <c r="D9" s="162">
        <v>2720000</v>
      </c>
    </row>
    <row r="10" spans="1:4" ht="15.75">
      <c r="A10" s="49" t="s">
        <v>274</v>
      </c>
      <c r="B10" s="50"/>
      <c r="C10" s="50"/>
      <c r="D10" s="162">
        <v>100000</v>
      </c>
    </row>
    <row r="11" spans="1:4" ht="15.75">
      <c r="A11" s="49" t="s">
        <v>275</v>
      </c>
      <c r="B11" s="50"/>
      <c r="C11" s="50"/>
      <c r="D11" s="162">
        <v>2410740</v>
      </c>
    </row>
    <row r="12" spans="1:4" ht="15.75">
      <c r="A12" s="49" t="s">
        <v>193</v>
      </c>
      <c r="B12" s="50"/>
      <c r="C12" s="50"/>
      <c r="D12" s="162">
        <v>40800</v>
      </c>
    </row>
    <row r="13" spans="1:4" ht="15.75">
      <c r="A13" s="49" t="s">
        <v>276</v>
      </c>
      <c r="B13" s="50"/>
      <c r="C13" s="50"/>
      <c r="D13" s="162">
        <v>4000000</v>
      </c>
    </row>
    <row r="14" spans="1:4" ht="15.75">
      <c r="A14" s="49" t="s">
        <v>336</v>
      </c>
      <c r="B14" s="50"/>
      <c r="C14" s="429" t="s">
        <v>410</v>
      </c>
      <c r="D14" s="162">
        <v>15141400</v>
      </c>
    </row>
    <row r="15" spans="1:4" ht="15.75">
      <c r="A15" s="49" t="s">
        <v>337</v>
      </c>
      <c r="B15" s="50"/>
      <c r="C15" s="50" t="s">
        <v>362</v>
      </c>
      <c r="D15" s="162">
        <v>3600000</v>
      </c>
    </row>
    <row r="16" spans="1:4" ht="15.75">
      <c r="A16" s="49" t="s">
        <v>338</v>
      </c>
      <c r="B16" s="50"/>
      <c r="C16" s="50"/>
      <c r="D16" s="162">
        <v>2193333</v>
      </c>
    </row>
    <row r="17" spans="1:4" ht="15.75">
      <c r="A17" s="49" t="s">
        <v>200</v>
      </c>
      <c r="B17" s="50">
        <v>55360</v>
      </c>
      <c r="C17" s="50">
        <v>30</v>
      </c>
      <c r="D17" s="430">
        <f>B17*C17</f>
        <v>1660800</v>
      </c>
    </row>
    <row r="18" spans="1:4" ht="15.75">
      <c r="A18" s="49" t="s">
        <v>355</v>
      </c>
      <c r="B18" s="50">
        <v>145000</v>
      </c>
      <c r="C18" s="50">
        <v>7</v>
      </c>
      <c r="D18" s="430">
        <f>B18*C18</f>
        <v>1015000</v>
      </c>
    </row>
    <row r="19" spans="1:4" ht="15.75">
      <c r="A19" s="49" t="s">
        <v>194</v>
      </c>
      <c r="B19" s="50"/>
      <c r="C19" s="50"/>
      <c r="D19" s="162">
        <v>4578640</v>
      </c>
    </row>
    <row r="20" spans="1:4" ht="31.5">
      <c r="A20" s="49" t="s">
        <v>277</v>
      </c>
      <c r="B20" s="50"/>
      <c r="C20" s="50"/>
      <c r="D20" s="162">
        <v>1200000</v>
      </c>
    </row>
    <row r="21" spans="1:4" ht="15.75">
      <c r="A21" s="49" t="s">
        <v>411</v>
      </c>
      <c r="B21" s="50"/>
      <c r="C21" s="50"/>
      <c r="D21" s="162">
        <v>3215201</v>
      </c>
    </row>
    <row r="22" spans="1:4" ht="15.75">
      <c r="A22" s="49" t="s">
        <v>339</v>
      </c>
      <c r="B22" s="50"/>
      <c r="C22" s="429">
        <v>3.24</v>
      </c>
      <c r="D22" s="162">
        <v>5287680</v>
      </c>
    </row>
    <row r="23" spans="1:4" ht="16.5" thickBot="1">
      <c r="A23" s="49" t="s">
        <v>340</v>
      </c>
      <c r="B23" s="50"/>
      <c r="C23" s="50"/>
      <c r="D23" s="162">
        <v>5169484</v>
      </c>
    </row>
    <row r="24" spans="1:4" ht="16.5" thickBot="1">
      <c r="A24" s="170" t="s">
        <v>39</v>
      </c>
      <c r="B24" s="223"/>
      <c r="C24" s="223"/>
      <c r="D24" s="162">
        <f>SUM(D8:D23)</f>
        <v>55922341</v>
      </c>
    </row>
    <row r="27" spans="1:4" s="46" customFormat="1" ht="19.5" customHeight="1">
      <c r="A27"/>
      <c r="B27"/>
      <c r="C27"/>
      <c r="D27"/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84"/>
  <sheetViews>
    <sheetView tabSelected="1" zoomScalePageLayoutView="0" workbookViewId="0" topLeftCell="A58">
      <selection activeCell="C82" sqref="C82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389" customFormat="1" ht="21" customHeight="1" thickBot="1">
      <c r="A1" s="392"/>
      <c r="B1" s="391"/>
      <c r="C1" s="391"/>
      <c r="D1" s="390" t="s">
        <v>331</v>
      </c>
    </row>
    <row r="2" spans="1:4" s="380" customFormat="1" ht="15.75">
      <c r="A2" s="388" t="s">
        <v>325</v>
      </c>
      <c r="B2" s="387"/>
      <c r="C2" s="386" t="s">
        <v>353</v>
      </c>
      <c r="D2" s="385" t="s">
        <v>324</v>
      </c>
    </row>
    <row r="3" spans="1:4" s="380" customFormat="1" ht="16.5" thickBot="1">
      <c r="A3" s="384" t="s">
        <v>323</v>
      </c>
      <c r="B3" s="383"/>
      <c r="C3" s="382" t="s">
        <v>322</v>
      </c>
      <c r="D3" s="381" t="s">
        <v>321</v>
      </c>
    </row>
    <row r="4" spans="1:4" s="377" customFormat="1" ht="21" customHeight="1" thickBot="1">
      <c r="A4" s="379"/>
      <c r="B4" s="379"/>
      <c r="C4" s="379"/>
      <c r="D4" s="378" t="s">
        <v>40</v>
      </c>
    </row>
    <row r="5" spans="1:4" ht="38.25">
      <c r="A5" s="376" t="s">
        <v>320</v>
      </c>
      <c r="B5" s="375" t="s">
        <v>319</v>
      </c>
      <c r="C5" s="478" t="s">
        <v>318</v>
      </c>
      <c r="D5" s="480" t="s">
        <v>317</v>
      </c>
    </row>
    <row r="6" spans="1:4" ht="13.5" thickBot="1">
      <c r="A6" s="374" t="s">
        <v>316</v>
      </c>
      <c r="B6" s="373"/>
      <c r="C6" s="479"/>
      <c r="D6" s="481"/>
    </row>
    <row r="7" spans="1:4" s="18" customFormat="1" ht="16.5" thickBot="1">
      <c r="A7" s="372">
        <v>1</v>
      </c>
      <c r="B7" s="371">
        <v>2</v>
      </c>
      <c r="C7" s="371">
        <v>3</v>
      </c>
      <c r="D7" s="370">
        <v>4</v>
      </c>
    </row>
    <row r="8" spans="1:4" s="18" customFormat="1" ht="15.75" customHeight="1" thickBot="1">
      <c r="A8" s="369"/>
      <c r="B8" s="368"/>
      <c r="C8" s="367" t="s">
        <v>41</v>
      </c>
      <c r="D8" s="366"/>
    </row>
    <row r="9" spans="1:4" s="353" customFormat="1" ht="13.5" customHeight="1" thickBot="1">
      <c r="A9" s="328">
        <v>1</v>
      </c>
      <c r="B9" s="365" t="s">
        <v>162</v>
      </c>
      <c r="C9" s="326" t="s">
        <v>315</v>
      </c>
      <c r="D9" s="351">
        <f>SUM(D10:D15)</f>
        <v>5235</v>
      </c>
    </row>
    <row r="10" spans="1:4" s="339" customFormat="1" ht="13.5" customHeight="1">
      <c r="A10" s="320"/>
      <c r="B10" s="319">
        <v>1</v>
      </c>
      <c r="C10" s="318" t="s">
        <v>314</v>
      </c>
      <c r="D10" s="317"/>
    </row>
    <row r="11" spans="1:4" s="339" customFormat="1" ht="13.5" customHeight="1">
      <c r="A11" s="320"/>
      <c r="B11" s="319">
        <v>2</v>
      </c>
      <c r="C11" s="318" t="s">
        <v>313</v>
      </c>
      <c r="D11" s="317"/>
    </row>
    <row r="12" spans="1:4" s="339" customFormat="1" ht="13.5" customHeight="1">
      <c r="A12" s="320"/>
      <c r="B12" s="319">
        <v>3</v>
      </c>
      <c r="C12" s="318" t="s">
        <v>312</v>
      </c>
      <c r="D12" s="317">
        <v>4380</v>
      </c>
    </row>
    <row r="13" spans="1:4" s="339" customFormat="1" ht="13.5" customHeight="1">
      <c r="A13" s="320"/>
      <c r="B13" s="319">
        <v>4</v>
      </c>
      <c r="C13" s="318" t="s">
        <v>311</v>
      </c>
      <c r="D13" s="317">
        <v>795</v>
      </c>
    </row>
    <row r="14" spans="1:4" s="339" customFormat="1" ht="13.5" customHeight="1">
      <c r="A14" s="320"/>
      <c r="B14" s="319">
        <v>5</v>
      </c>
      <c r="C14" s="318" t="s">
        <v>310</v>
      </c>
      <c r="D14" s="317"/>
    </row>
    <row r="15" spans="1:4" s="339" customFormat="1" ht="13.5" customHeight="1" thickBot="1">
      <c r="A15" s="320"/>
      <c r="B15" s="319">
        <v>6</v>
      </c>
      <c r="C15" s="318" t="s">
        <v>309</v>
      </c>
      <c r="D15" s="317">
        <v>60</v>
      </c>
    </row>
    <row r="16" spans="1:4" s="353" customFormat="1" ht="13.5" customHeight="1" thickBot="1">
      <c r="A16" s="328"/>
      <c r="B16" s="365" t="s">
        <v>163</v>
      </c>
      <c r="C16" s="326" t="s">
        <v>308</v>
      </c>
      <c r="D16" s="325">
        <f>SUM(D17:D20)</f>
        <v>5930</v>
      </c>
    </row>
    <row r="17" spans="1:4" s="353" customFormat="1" ht="13.5" customHeight="1">
      <c r="A17" s="364"/>
      <c r="B17" s="349">
        <v>1</v>
      </c>
      <c r="C17" s="363" t="s">
        <v>104</v>
      </c>
      <c r="D17" s="347"/>
    </row>
    <row r="18" spans="1:4" s="353" customFormat="1" ht="13.5" customHeight="1">
      <c r="A18" s="362"/>
      <c r="B18" s="361">
        <v>2</v>
      </c>
      <c r="C18" s="360" t="s">
        <v>42</v>
      </c>
      <c r="D18" s="359">
        <v>4930</v>
      </c>
    </row>
    <row r="19" spans="1:4" s="339" customFormat="1" ht="13.5" customHeight="1">
      <c r="A19" s="320"/>
      <c r="B19" s="319">
        <v>3</v>
      </c>
      <c r="C19" s="318" t="s">
        <v>43</v>
      </c>
      <c r="D19" s="317">
        <v>1000</v>
      </c>
    </row>
    <row r="20" spans="1:4" s="339" customFormat="1" ht="13.5" customHeight="1" thickBot="1">
      <c r="A20" s="320"/>
      <c r="B20" s="319">
        <v>4</v>
      </c>
      <c r="C20" s="318" t="s">
        <v>307</v>
      </c>
      <c r="D20" s="317"/>
    </row>
    <row r="21" spans="1:4" s="353" customFormat="1" ht="13.5" customHeight="1" thickBot="1">
      <c r="A21" s="328">
        <v>2</v>
      </c>
      <c r="B21" s="327"/>
      <c r="C21" s="326" t="s">
        <v>306</v>
      </c>
      <c r="D21" s="325">
        <f>SUM(D22:D24)</f>
        <v>0</v>
      </c>
    </row>
    <row r="22" spans="1:4" s="339" customFormat="1" ht="13.5" customHeight="1">
      <c r="A22" s="320"/>
      <c r="B22" s="319">
        <v>1</v>
      </c>
      <c r="C22" s="318" t="s">
        <v>305</v>
      </c>
      <c r="D22" s="317"/>
    </row>
    <row r="23" spans="1:4" s="339" customFormat="1" ht="13.5" customHeight="1">
      <c r="A23" s="320"/>
      <c r="B23" s="319">
        <v>2</v>
      </c>
      <c r="C23" s="318" t="s">
        <v>102</v>
      </c>
      <c r="D23" s="317"/>
    </row>
    <row r="24" spans="1:4" s="339" customFormat="1" ht="13.5" customHeight="1" thickBot="1">
      <c r="A24" s="320"/>
      <c r="B24" s="319">
        <v>3</v>
      </c>
      <c r="C24" s="318" t="s">
        <v>304</v>
      </c>
      <c r="D24" s="317"/>
    </row>
    <row r="25" spans="1:4" s="353" customFormat="1" ht="14.25" customHeight="1" thickBot="1">
      <c r="A25" s="328">
        <v>3</v>
      </c>
      <c r="B25" s="327"/>
      <c r="C25" s="326" t="s">
        <v>112</v>
      </c>
      <c r="D25" s="325">
        <f>SUM(D26:D36)</f>
        <v>55922</v>
      </c>
    </row>
    <row r="26" spans="1:4" s="339" customFormat="1" ht="13.5" customHeight="1">
      <c r="A26" s="320"/>
      <c r="B26" s="319">
        <v>1</v>
      </c>
      <c r="C26" s="318" t="s">
        <v>341</v>
      </c>
      <c r="D26" s="317">
        <v>16035</v>
      </c>
    </row>
    <row r="27" spans="1:4" s="339" customFormat="1" ht="13.5" customHeight="1">
      <c r="A27" s="320"/>
      <c r="B27" s="319">
        <v>2</v>
      </c>
      <c r="C27" s="318" t="s">
        <v>342</v>
      </c>
      <c r="D27" s="317">
        <v>18741</v>
      </c>
    </row>
    <row r="28" spans="1:4" s="339" customFormat="1" ht="13.5" customHeight="1">
      <c r="A28" s="320"/>
      <c r="B28" s="319">
        <v>3</v>
      </c>
      <c r="C28" s="318" t="s">
        <v>338</v>
      </c>
      <c r="D28" s="317">
        <v>2193</v>
      </c>
    </row>
    <row r="29" spans="1:4" s="339" customFormat="1" ht="13.5" customHeight="1">
      <c r="A29" s="320"/>
      <c r="B29" s="319">
        <v>4</v>
      </c>
      <c r="C29" s="318" t="s">
        <v>339</v>
      </c>
      <c r="D29" s="317">
        <v>10457</v>
      </c>
    </row>
    <row r="30" spans="1:4" s="339" customFormat="1" ht="13.5" customHeight="1">
      <c r="A30" s="320"/>
      <c r="B30" s="319">
        <v>5</v>
      </c>
      <c r="C30" s="318" t="s">
        <v>181</v>
      </c>
      <c r="D30" s="317">
        <v>0</v>
      </c>
    </row>
    <row r="31" spans="1:4" s="339" customFormat="1" ht="13.5" customHeight="1">
      <c r="A31" s="320"/>
      <c r="B31" s="319">
        <v>6</v>
      </c>
      <c r="C31" s="318" t="s">
        <v>354</v>
      </c>
      <c r="D31" s="317">
        <v>4579</v>
      </c>
    </row>
    <row r="32" spans="1:4" s="339" customFormat="1" ht="13.5" customHeight="1">
      <c r="A32" s="320"/>
      <c r="B32" s="319">
        <v>7</v>
      </c>
      <c r="C32" s="318" t="s">
        <v>200</v>
      </c>
      <c r="D32" s="317">
        <v>1661</v>
      </c>
    </row>
    <row r="33" spans="1:4" s="339" customFormat="1" ht="13.5" customHeight="1">
      <c r="A33" s="320"/>
      <c r="B33" s="319">
        <v>8</v>
      </c>
      <c r="C33" s="318" t="s">
        <v>355</v>
      </c>
      <c r="D33" s="317">
        <v>1015</v>
      </c>
    </row>
    <row r="34" spans="1:4" s="339" customFormat="1" ht="13.5" customHeight="1">
      <c r="A34" s="320"/>
      <c r="B34" s="319">
        <v>9</v>
      </c>
      <c r="C34" s="318" t="s">
        <v>356</v>
      </c>
      <c r="D34" s="317">
        <v>0</v>
      </c>
    </row>
    <row r="35" spans="1:4" s="339" customFormat="1" ht="13.5" customHeight="1">
      <c r="A35" s="319"/>
      <c r="B35" s="319">
        <v>10</v>
      </c>
      <c r="C35" s="318" t="s">
        <v>357</v>
      </c>
      <c r="D35" s="465">
        <v>1200</v>
      </c>
    </row>
    <row r="36" spans="1:4" s="339" customFormat="1" ht="13.5" customHeight="1">
      <c r="A36" s="319"/>
      <c r="B36" s="319">
        <v>11</v>
      </c>
      <c r="C36" s="318" t="s">
        <v>358</v>
      </c>
      <c r="D36" s="465">
        <v>41</v>
      </c>
    </row>
    <row r="37" spans="1:4" s="339" customFormat="1" ht="13.5" customHeight="1" thickBot="1">
      <c r="A37" s="461">
        <v>4</v>
      </c>
      <c r="B37" s="462"/>
      <c r="C37" s="463" t="s">
        <v>303</v>
      </c>
      <c r="D37" s="464">
        <f>SUM(D38:D43)</f>
        <v>85622</v>
      </c>
    </row>
    <row r="38" spans="1:4" s="339" customFormat="1" ht="13.5" customHeight="1">
      <c r="A38" s="346"/>
      <c r="B38" s="345">
        <v>1</v>
      </c>
      <c r="C38" s="358" t="s">
        <v>302</v>
      </c>
      <c r="D38" s="343">
        <v>1997</v>
      </c>
    </row>
    <row r="39" spans="1:4" s="339" customFormat="1" ht="13.5" customHeight="1">
      <c r="A39" s="320"/>
      <c r="B39" s="319">
        <v>2</v>
      </c>
      <c r="C39" s="318" t="s">
        <v>301</v>
      </c>
      <c r="D39" s="317">
        <v>3640</v>
      </c>
    </row>
    <row r="40" spans="1:4" s="339" customFormat="1" ht="13.5" customHeight="1">
      <c r="A40" s="320"/>
      <c r="B40" s="319">
        <v>3</v>
      </c>
      <c r="C40" s="318" t="s">
        <v>300</v>
      </c>
      <c r="D40" s="317">
        <v>79985</v>
      </c>
    </row>
    <row r="41" spans="1:4" s="339" customFormat="1" ht="13.5" customHeight="1">
      <c r="A41" s="320"/>
      <c r="B41" s="319">
        <v>4</v>
      </c>
      <c r="C41" s="318" t="s">
        <v>299</v>
      </c>
      <c r="D41" s="317"/>
    </row>
    <row r="42" spans="1:4" s="339" customFormat="1" ht="13.5" customHeight="1">
      <c r="A42" s="320"/>
      <c r="B42" s="319">
        <v>5</v>
      </c>
      <c r="C42" s="318" t="s">
        <v>298</v>
      </c>
      <c r="D42" s="317"/>
    </row>
    <row r="43" spans="1:4" s="339" customFormat="1" ht="13.5" customHeight="1">
      <c r="A43" s="320"/>
      <c r="B43" s="319">
        <v>6</v>
      </c>
      <c r="C43" s="318" t="s">
        <v>297</v>
      </c>
      <c r="D43" s="317"/>
    </row>
    <row r="44" spans="1:4" s="339" customFormat="1" ht="13.5" customHeight="1" thickBot="1">
      <c r="A44" s="357">
        <v>5</v>
      </c>
      <c r="B44" s="356"/>
      <c r="C44" s="355" t="s">
        <v>296</v>
      </c>
      <c r="D44" s="354"/>
    </row>
    <row r="45" spans="1:4" s="353" customFormat="1" ht="13.5" customHeight="1" thickBot="1">
      <c r="A45" s="328">
        <v>6</v>
      </c>
      <c r="B45" s="327"/>
      <c r="C45" s="326" t="s">
        <v>103</v>
      </c>
      <c r="D45" s="325">
        <f>SUM(D46:D47)</f>
        <v>0</v>
      </c>
    </row>
    <row r="46" spans="1:4" s="339" customFormat="1" ht="13.5" customHeight="1">
      <c r="A46" s="320"/>
      <c r="B46" s="319">
        <v>1</v>
      </c>
      <c r="C46" s="318" t="s">
        <v>99</v>
      </c>
      <c r="D46" s="317"/>
    </row>
    <row r="47" spans="1:4" s="339" customFormat="1" ht="13.5" customHeight="1" thickBot="1">
      <c r="A47" s="320"/>
      <c r="B47" s="319">
        <v>2</v>
      </c>
      <c r="C47" s="318" t="s">
        <v>295</v>
      </c>
      <c r="D47" s="317"/>
    </row>
    <row r="48" spans="1:4" s="339" customFormat="1" ht="13.5" customHeight="1" thickBot="1">
      <c r="A48" s="328">
        <v>7</v>
      </c>
      <c r="B48" s="327"/>
      <c r="C48" s="352" t="s">
        <v>294</v>
      </c>
      <c r="D48" s="351">
        <f>D49+D50</f>
        <v>5494</v>
      </c>
    </row>
    <row r="49" spans="1:4" s="339" customFormat="1" ht="13.5" customHeight="1">
      <c r="A49" s="350"/>
      <c r="B49" s="349">
        <v>1</v>
      </c>
      <c r="C49" s="348" t="s">
        <v>293</v>
      </c>
      <c r="D49" s="347">
        <v>5494</v>
      </c>
    </row>
    <row r="50" spans="1:4" s="339" customFormat="1" ht="13.5" customHeight="1" thickBot="1">
      <c r="A50" s="346"/>
      <c r="B50" s="345">
        <v>2</v>
      </c>
      <c r="C50" s="344" t="s">
        <v>107</v>
      </c>
      <c r="D50" s="343"/>
    </row>
    <row r="51" spans="1:4" s="339" customFormat="1" ht="15.75" thickBot="1">
      <c r="A51" s="342"/>
      <c r="B51" s="341"/>
      <c r="C51" s="340" t="s">
        <v>292</v>
      </c>
      <c r="D51" s="132">
        <f>D9+D16+D21+D25+D37+D44+D45+D48</f>
        <v>158203</v>
      </c>
    </row>
    <row r="52" spans="1:4" ht="12.75">
      <c r="A52" s="307"/>
      <c r="B52" s="306"/>
      <c r="C52" s="306"/>
      <c r="D52" s="306"/>
    </row>
    <row r="53" spans="1:4" ht="13.5" thickBot="1">
      <c r="A53" s="307"/>
      <c r="B53" s="306"/>
      <c r="C53" s="306"/>
      <c r="D53" s="306"/>
    </row>
    <row r="54" spans="1:4" s="18" customFormat="1" ht="16.5" customHeight="1" thickBot="1">
      <c r="A54" s="338"/>
      <c r="B54" s="337"/>
      <c r="C54" s="336" t="s">
        <v>47</v>
      </c>
      <c r="D54" s="335"/>
    </row>
    <row r="55" spans="1:4" s="312" customFormat="1" ht="15" customHeight="1" thickBot="1">
      <c r="A55" s="328">
        <v>1</v>
      </c>
      <c r="B55" s="327"/>
      <c r="C55" s="326" t="s">
        <v>291</v>
      </c>
      <c r="D55" s="325">
        <f>SUM(D56:D62)</f>
        <v>70707</v>
      </c>
    </row>
    <row r="56" spans="1:4" ht="15" customHeight="1">
      <c r="A56" s="320"/>
      <c r="B56" s="319">
        <v>1</v>
      </c>
      <c r="C56" s="318" t="s">
        <v>290</v>
      </c>
      <c r="D56" s="317">
        <v>15581</v>
      </c>
    </row>
    <row r="57" spans="1:4" ht="15" customHeight="1">
      <c r="A57" s="320"/>
      <c r="B57" s="319">
        <v>2</v>
      </c>
      <c r="C57" s="318" t="s">
        <v>31</v>
      </c>
      <c r="D57" s="317">
        <v>3743</v>
      </c>
    </row>
    <row r="58" spans="1:4" ht="15" customHeight="1">
      <c r="A58" s="320"/>
      <c r="B58" s="319">
        <v>3</v>
      </c>
      <c r="C58" s="318" t="s">
        <v>48</v>
      </c>
      <c r="D58" s="317">
        <v>32896</v>
      </c>
    </row>
    <row r="59" spans="1:4" ht="15" customHeight="1">
      <c r="A59" s="320"/>
      <c r="B59" s="319">
        <v>4</v>
      </c>
      <c r="C59" s="334" t="s">
        <v>119</v>
      </c>
      <c r="D59" s="317"/>
    </row>
    <row r="60" spans="1:4" ht="15" customHeight="1">
      <c r="A60" s="320"/>
      <c r="B60" s="319">
        <v>5</v>
      </c>
      <c r="C60" s="318" t="s">
        <v>289</v>
      </c>
      <c r="D60" s="317">
        <v>10821</v>
      </c>
    </row>
    <row r="61" spans="1:4" ht="15" customHeight="1">
      <c r="A61" s="320"/>
      <c r="B61" s="319">
        <v>6</v>
      </c>
      <c r="C61" s="318" t="s">
        <v>288</v>
      </c>
      <c r="D61" s="317">
        <v>7666</v>
      </c>
    </row>
    <row r="62" spans="1:4" ht="15" customHeight="1" thickBot="1">
      <c r="A62" s="320"/>
      <c r="B62" s="319">
        <v>7</v>
      </c>
      <c r="C62" s="318" t="s">
        <v>33</v>
      </c>
      <c r="D62" s="317"/>
    </row>
    <row r="63" spans="1:4" s="312" customFormat="1" ht="15" customHeight="1" thickBot="1">
      <c r="A63" s="328">
        <v>2</v>
      </c>
      <c r="B63" s="327"/>
      <c r="C63" s="326" t="s">
        <v>287</v>
      </c>
      <c r="D63" s="325">
        <f>SUM(D64:D66)</f>
        <v>34047</v>
      </c>
    </row>
    <row r="64" spans="1:4" ht="15" customHeight="1">
      <c r="A64" s="320"/>
      <c r="B64" s="319">
        <v>1</v>
      </c>
      <c r="C64" s="318" t="s">
        <v>286</v>
      </c>
      <c r="D64" s="317"/>
    </row>
    <row r="65" spans="1:4" ht="15" customHeight="1">
      <c r="A65" s="320"/>
      <c r="B65" s="319">
        <v>2</v>
      </c>
      <c r="C65" s="318" t="s">
        <v>128</v>
      </c>
      <c r="D65" s="317">
        <v>33547</v>
      </c>
    </row>
    <row r="66" spans="1:4" ht="15" customHeight="1" thickBot="1">
      <c r="A66" s="320"/>
      <c r="B66" s="319">
        <v>3</v>
      </c>
      <c r="C66" s="318" t="s">
        <v>367</v>
      </c>
      <c r="D66" s="317">
        <v>500</v>
      </c>
    </row>
    <row r="67" spans="1:4" s="312" customFormat="1" ht="15" customHeight="1" thickBot="1">
      <c r="A67" s="328">
        <v>3</v>
      </c>
      <c r="B67" s="327"/>
      <c r="C67" s="326" t="s">
        <v>34</v>
      </c>
      <c r="D67" s="325">
        <f>SUM(D68:D69)</f>
        <v>6200</v>
      </c>
    </row>
    <row r="68" spans="1:4" ht="15" customHeight="1">
      <c r="A68" s="320"/>
      <c r="B68" s="319">
        <v>1</v>
      </c>
      <c r="C68" s="318" t="s">
        <v>49</v>
      </c>
      <c r="D68" s="317">
        <v>0</v>
      </c>
    </row>
    <row r="69" spans="1:4" ht="15" customHeight="1">
      <c r="A69" s="333"/>
      <c r="B69" s="332">
        <v>2</v>
      </c>
      <c r="C69" s="331" t="s">
        <v>326</v>
      </c>
      <c r="D69" s="330">
        <v>6200</v>
      </c>
    </row>
    <row r="70" spans="1:4" ht="15" customHeight="1">
      <c r="A70" s="333"/>
      <c r="B70" s="332"/>
      <c r="C70" s="331" t="s">
        <v>344</v>
      </c>
      <c r="D70" s="330">
        <v>1410</v>
      </c>
    </row>
    <row r="71" spans="1:4" ht="15" customHeight="1">
      <c r="A71" s="333"/>
      <c r="B71" s="332"/>
      <c r="C71" s="331" t="s">
        <v>343</v>
      </c>
      <c r="D71" s="330">
        <v>4790</v>
      </c>
    </row>
    <row r="72" spans="1:4" ht="15" customHeight="1" thickBot="1">
      <c r="A72" s="333"/>
      <c r="B72" s="332">
        <v>3</v>
      </c>
      <c r="C72" s="331" t="s">
        <v>176</v>
      </c>
      <c r="D72" s="330"/>
    </row>
    <row r="73" spans="1:4" ht="15" customHeight="1" thickBot="1">
      <c r="A73" s="328">
        <v>4</v>
      </c>
      <c r="B73" s="327"/>
      <c r="C73" s="326" t="s">
        <v>125</v>
      </c>
      <c r="D73" s="329">
        <v>0</v>
      </c>
    </row>
    <row r="74" spans="1:4" ht="15" customHeight="1" thickBot="1">
      <c r="A74" s="328">
        <v>5</v>
      </c>
      <c r="B74" s="327"/>
      <c r="C74" s="326" t="s">
        <v>50</v>
      </c>
      <c r="D74" s="329"/>
    </row>
    <row r="75" spans="1:4" ht="15" customHeight="1" thickBot="1">
      <c r="A75" s="328">
        <v>6</v>
      </c>
      <c r="B75" s="327"/>
      <c r="C75" s="326" t="s">
        <v>345</v>
      </c>
      <c r="D75" s="329"/>
    </row>
    <row r="76" spans="1:4" s="312" customFormat="1" ht="15" customHeight="1" thickBot="1">
      <c r="A76" s="328">
        <v>7</v>
      </c>
      <c r="B76" s="327"/>
      <c r="C76" s="326" t="s">
        <v>105</v>
      </c>
      <c r="D76" s="325">
        <f>SUM(D77:D78)</f>
        <v>0</v>
      </c>
    </row>
    <row r="77" spans="1:4" ht="15" customHeight="1">
      <c r="A77" s="320"/>
      <c r="B77" s="319">
        <v>1</v>
      </c>
      <c r="C77" s="318" t="s">
        <v>106</v>
      </c>
      <c r="D77" s="317">
        <v>0</v>
      </c>
    </row>
    <row r="78" spans="1:4" ht="15" customHeight="1">
      <c r="A78" s="320"/>
      <c r="B78" s="319">
        <v>2</v>
      </c>
      <c r="C78" s="318" t="s">
        <v>284</v>
      </c>
      <c r="D78" s="317"/>
    </row>
    <row r="79" spans="1:4" ht="15" customHeight="1">
      <c r="A79" s="324">
        <v>8</v>
      </c>
      <c r="B79" s="323"/>
      <c r="C79" s="322" t="s">
        <v>283</v>
      </c>
      <c r="D79" s="321">
        <v>47249</v>
      </c>
    </row>
    <row r="80" spans="1:4" ht="15" customHeight="1">
      <c r="A80" s="320"/>
      <c r="B80" s="319">
        <v>1</v>
      </c>
      <c r="C80" s="318" t="s">
        <v>282</v>
      </c>
      <c r="D80" s="317"/>
    </row>
    <row r="81" spans="1:4" s="312" customFormat="1" ht="13.5" thickBot="1">
      <c r="A81" s="316"/>
      <c r="B81" s="315">
        <v>2</v>
      </c>
      <c r="C81" s="314" t="s">
        <v>281</v>
      </c>
      <c r="D81" s="313">
        <v>47249</v>
      </c>
    </row>
    <row r="82" spans="1:4" ht="19.5" customHeight="1" thickBot="1">
      <c r="A82" s="311"/>
      <c r="B82" s="310"/>
      <c r="C82" s="309" t="s">
        <v>280</v>
      </c>
      <c r="D82" s="308">
        <f>D55+D63+D67+D73+D74+D75+D76+D79</f>
        <v>158203</v>
      </c>
    </row>
    <row r="83" spans="1:4" ht="13.5" thickBot="1">
      <c r="A83" s="307"/>
      <c r="B83" s="306"/>
      <c r="C83" s="306"/>
      <c r="D83" s="306"/>
    </row>
    <row r="84" spans="1:4" ht="16.5" thickBot="1">
      <c r="A84" s="305" t="s">
        <v>279</v>
      </c>
      <c r="B84" s="304"/>
      <c r="C84" s="303"/>
      <c r="D84" s="302">
        <v>12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D45"/>
  <sheetViews>
    <sheetView zoomScalePageLayoutView="0" workbookViewId="0" topLeftCell="A13">
      <selection activeCell="D17" sqref="D17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389" customFormat="1" ht="21" customHeight="1" thickBot="1">
      <c r="A1" s="392"/>
      <c r="B1" s="391"/>
      <c r="C1" s="391"/>
      <c r="D1" s="390" t="s">
        <v>360</v>
      </c>
    </row>
    <row r="2" spans="1:4" s="380" customFormat="1" ht="15.75">
      <c r="A2" s="388" t="s">
        <v>325</v>
      </c>
      <c r="B2" s="387"/>
      <c r="C2" s="386" t="s">
        <v>352</v>
      </c>
      <c r="D2" s="385" t="s">
        <v>361</v>
      </c>
    </row>
    <row r="3" spans="1:4" s="380" customFormat="1" ht="16.5" thickBot="1">
      <c r="A3" s="384" t="s">
        <v>323</v>
      </c>
      <c r="B3" s="383"/>
      <c r="C3" s="427" t="s">
        <v>330</v>
      </c>
      <c r="D3" s="426" t="s">
        <v>329</v>
      </c>
    </row>
    <row r="4" spans="1:4" s="377" customFormat="1" ht="21" customHeight="1" thickBot="1">
      <c r="A4" s="379"/>
      <c r="B4" s="379"/>
      <c r="C4" s="379"/>
      <c r="D4" s="378" t="s">
        <v>40</v>
      </c>
    </row>
    <row r="5" spans="1:4" ht="38.25">
      <c r="A5" s="376" t="s">
        <v>320</v>
      </c>
      <c r="B5" s="375" t="s">
        <v>319</v>
      </c>
      <c r="C5" s="478" t="s">
        <v>318</v>
      </c>
      <c r="D5" s="480" t="s">
        <v>317</v>
      </c>
    </row>
    <row r="6" spans="1:4" ht="13.5" thickBot="1">
      <c r="A6" s="425" t="s">
        <v>316</v>
      </c>
      <c r="B6" s="424"/>
      <c r="C6" s="479"/>
      <c r="D6" s="481"/>
    </row>
    <row r="7" spans="1:4" s="18" customFormat="1" ht="16.5" thickBot="1">
      <c r="A7" s="372">
        <v>1</v>
      </c>
      <c r="B7" s="371">
        <v>2</v>
      </c>
      <c r="C7" s="371">
        <v>3</v>
      </c>
      <c r="D7" s="370">
        <v>4</v>
      </c>
    </row>
    <row r="8" spans="1:4" s="403" customFormat="1" ht="15.75" customHeight="1" thickBot="1">
      <c r="A8" s="407"/>
      <c r="B8" s="406"/>
      <c r="C8" s="405" t="s">
        <v>41</v>
      </c>
      <c r="D8" s="404"/>
    </row>
    <row r="9" spans="1:4" s="312" customFormat="1" ht="15" customHeight="1" thickBot="1">
      <c r="A9" s="328">
        <v>1</v>
      </c>
      <c r="B9" s="327"/>
      <c r="C9" s="326" t="s">
        <v>315</v>
      </c>
      <c r="D9" s="351">
        <f>SUM(D10:D15)</f>
        <v>8658</v>
      </c>
    </row>
    <row r="10" spans="1:4" ht="15" customHeight="1">
      <c r="A10" s="320"/>
      <c r="B10" s="319">
        <v>1</v>
      </c>
      <c r="C10" s="318" t="s">
        <v>314</v>
      </c>
      <c r="D10" s="317"/>
    </row>
    <row r="11" spans="1:4" ht="15" customHeight="1">
      <c r="A11" s="320"/>
      <c r="B11" s="319">
        <v>2</v>
      </c>
      <c r="C11" s="318" t="s">
        <v>313</v>
      </c>
      <c r="D11" s="317"/>
    </row>
    <row r="12" spans="1:4" ht="15" customHeight="1">
      <c r="A12" s="320"/>
      <c r="B12" s="319">
        <v>3</v>
      </c>
      <c r="C12" s="318" t="s">
        <v>312</v>
      </c>
      <c r="D12" s="317">
        <v>6817</v>
      </c>
    </row>
    <row r="13" spans="1:4" ht="15" customHeight="1">
      <c r="A13" s="320"/>
      <c r="B13" s="319">
        <v>4</v>
      </c>
      <c r="C13" s="318" t="s">
        <v>311</v>
      </c>
      <c r="D13" s="317">
        <v>1841</v>
      </c>
    </row>
    <row r="14" spans="1:4" ht="15" customHeight="1">
      <c r="A14" s="320"/>
      <c r="B14" s="319">
        <v>5</v>
      </c>
      <c r="C14" s="318" t="s">
        <v>310</v>
      </c>
      <c r="D14" s="317"/>
    </row>
    <row r="15" spans="1:4" ht="15" customHeight="1" thickBot="1">
      <c r="A15" s="333"/>
      <c r="B15" s="332">
        <v>6</v>
      </c>
      <c r="C15" s="331" t="s">
        <v>309</v>
      </c>
      <c r="D15" s="330"/>
    </row>
    <row r="16" spans="1:4" ht="15" customHeight="1" thickBot="1">
      <c r="A16" s="417">
        <v>3</v>
      </c>
      <c r="B16" s="423">
        <v>1</v>
      </c>
      <c r="C16" s="415" t="s">
        <v>306</v>
      </c>
      <c r="D16" s="414"/>
    </row>
    <row r="17" spans="1:4" s="312" customFormat="1" ht="15" customHeight="1" thickBot="1">
      <c r="A17" s="328">
        <v>5</v>
      </c>
      <c r="B17" s="327"/>
      <c r="C17" s="326" t="s">
        <v>328</v>
      </c>
      <c r="D17" s="325">
        <f>SUM(D18:D19)</f>
        <v>0</v>
      </c>
    </row>
    <row r="18" spans="1:4" ht="15" customHeight="1">
      <c r="A18" s="320"/>
      <c r="B18" s="319">
        <v>1</v>
      </c>
      <c r="C18" s="318" t="s">
        <v>332</v>
      </c>
      <c r="D18" s="317">
        <v>0</v>
      </c>
    </row>
    <row r="19" spans="1:4" ht="15" customHeight="1" thickBot="1">
      <c r="A19" s="333"/>
      <c r="B19" s="332">
        <v>2</v>
      </c>
      <c r="C19" s="331" t="s">
        <v>333</v>
      </c>
      <c r="D19" s="330"/>
    </row>
    <row r="20" spans="1:4" ht="15" customHeight="1" thickBot="1">
      <c r="A20" s="328">
        <v>7</v>
      </c>
      <c r="B20" s="422"/>
      <c r="C20" s="326" t="s">
        <v>294</v>
      </c>
      <c r="D20" s="351">
        <f>D21+D22</f>
        <v>683</v>
      </c>
    </row>
    <row r="21" spans="1:4" ht="15" customHeight="1" thickBot="1">
      <c r="A21" s="421"/>
      <c r="B21" s="420">
        <v>1</v>
      </c>
      <c r="C21" s="419" t="s">
        <v>293</v>
      </c>
      <c r="D21" s="418">
        <v>683</v>
      </c>
    </row>
    <row r="22" spans="1:4" ht="15" customHeight="1" thickBot="1">
      <c r="A22" s="421"/>
      <c r="B22" s="420">
        <v>2</v>
      </c>
      <c r="C22" s="419" t="s">
        <v>107</v>
      </c>
      <c r="D22" s="418"/>
    </row>
    <row r="23" spans="1:4" s="312" customFormat="1" ht="15" customHeight="1" thickBot="1">
      <c r="A23" s="417">
        <v>8</v>
      </c>
      <c r="B23" s="416">
        <v>1</v>
      </c>
      <c r="C23" s="415" t="s">
        <v>359</v>
      </c>
      <c r="D23" s="414">
        <v>47249</v>
      </c>
    </row>
    <row r="24" spans="1:4" s="339" customFormat="1" ht="15" customHeight="1" thickBot="1">
      <c r="A24" s="413"/>
      <c r="B24" s="412"/>
      <c r="C24" s="340" t="s">
        <v>292</v>
      </c>
      <c r="D24" s="132">
        <f>D9+D16+D17+D20+D23</f>
        <v>56590</v>
      </c>
    </row>
    <row r="25" spans="1:4" s="339" customFormat="1" ht="9.75" customHeight="1" thickBot="1">
      <c r="A25" s="411"/>
      <c r="B25" s="410"/>
      <c r="C25" s="409"/>
      <c r="D25" s="408"/>
    </row>
    <row r="26" spans="1:4" s="403" customFormat="1" ht="15" customHeight="1" thickBot="1">
      <c r="A26" s="407"/>
      <c r="B26" s="406"/>
      <c r="C26" s="405" t="s">
        <v>47</v>
      </c>
      <c r="D26" s="404"/>
    </row>
    <row r="27" spans="1:4" s="312" customFormat="1" ht="15" customHeight="1" thickBot="1">
      <c r="A27" s="328">
        <v>9</v>
      </c>
      <c r="B27" s="327"/>
      <c r="C27" s="326" t="s">
        <v>291</v>
      </c>
      <c r="D27" s="325">
        <f>SUM(D28:D34)</f>
        <v>56590</v>
      </c>
    </row>
    <row r="28" spans="1:4" ht="15" customHeight="1">
      <c r="A28" s="320"/>
      <c r="B28" s="319">
        <v>1</v>
      </c>
      <c r="C28" s="363" t="s">
        <v>55</v>
      </c>
      <c r="D28" s="317">
        <v>30878</v>
      </c>
    </row>
    <row r="29" spans="1:4" ht="15" customHeight="1">
      <c r="A29" s="320"/>
      <c r="B29" s="319">
        <v>2</v>
      </c>
      <c r="C29" s="318" t="s">
        <v>31</v>
      </c>
      <c r="D29" s="317">
        <v>8417</v>
      </c>
    </row>
    <row r="30" spans="1:4" ht="15" customHeight="1">
      <c r="A30" s="333"/>
      <c r="B30" s="332">
        <v>3</v>
      </c>
      <c r="C30" s="331" t="s">
        <v>32</v>
      </c>
      <c r="D30" s="330">
        <v>17295</v>
      </c>
    </row>
    <row r="31" spans="1:4" s="312" customFormat="1" ht="15" customHeight="1">
      <c r="A31" s="320"/>
      <c r="B31" s="319">
        <v>4</v>
      </c>
      <c r="C31" s="318" t="s">
        <v>119</v>
      </c>
      <c r="D31" s="317"/>
    </row>
    <row r="32" spans="1:4" s="312" customFormat="1" ht="15" customHeight="1">
      <c r="A32" s="346"/>
      <c r="B32" s="345">
        <v>5</v>
      </c>
      <c r="C32" s="318" t="s">
        <v>327</v>
      </c>
      <c r="D32" s="343"/>
    </row>
    <row r="33" spans="1:4" ht="15" customHeight="1">
      <c r="A33" s="346"/>
      <c r="B33" s="345">
        <v>6</v>
      </c>
      <c r="C33" s="358" t="s">
        <v>288</v>
      </c>
      <c r="D33" s="343"/>
    </row>
    <row r="34" spans="1:4" ht="15" customHeight="1" thickBot="1">
      <c r="A34" s="320"/>
      <c r="B34" s="319">
        <v>7</v>
      </c>
      <c r="C34" s="318" t="s">
        <v>33</v>
      </c>
      <c r="D34" s="317"/>
    </row>
    <row r="35" spans="1:4" s="312" customFormat="1" ht="15" customHeight="1" thickBot="1">
      <c r="A35" s="328">
        <v>10</v>
      </c>
      <c r="B35" s="327"/>
      <c r="C35" s="326" t="s">
        <v>287</v>
      </c>
      <c r="D35" s="325">
        <f>SUM(D36:D38)</f>
        <v>0</v>
      </c>
    </row>
    <row r="36" spans="1:4" ht="15" customHeight="1">
      <c r="A36" s="320"/>
      <c r="B36" s="319">
        <v>1</v>
      </c>
      <c r="C36" s="318" t="s">
        <v>109</v>
      </c>
      <c r="D36" s="317"/>
    </row>
    <row r="37" spans="1:4" ht="15" customHeight="1">
      <c r="A37" s="320"/>
      <c r="B37" s="319">
        <v>2</v>
      </c>
      <c r="C37" s="318" t="s">
        <v>128</v>
      </c>
      <c r="D37" s="317"/>
    </row>
    <row r="38" spans="1:4" ht="15" customHeight="1">
      <c r="A38" s="320"/>
      <c r="B38" s="319">
        <v>3</v>
      </c>
      <c r="C38" s="318" t="s">
        <v>285</v>
      </c>
      <c r="D38" s="317">
        <v>0</v>
      </c>
    </row>
    <row r="39" spans="1:4" ht="15" customHeight="1" thickBot="1">
      <c r="A39" s="402">
        <v>11</v>
      </c>
      <c r="B39" s="323"/>
      <c r="C39" s="401" t="s">
        <v>34</v>
      </c>
      <c r="D39" s="400">
        <v>0</v>
      </c>
    </row>
    <row r="40" spans="1:4" ht="15" customHeight="1">
      <c r="A40" s="350"/>
      <c r="B40" s="349">
        <v>1</v>
      </c>
      <c r="C40" s="399" t="s">
        <v>49</v>
      </c>
      <c r="D40" s="347">
        <v>0</v>
      </c>
    </row>
    <row r="41" spans="1:4" ht="15" customHeight="1" thickBot="1">
      <c r="A41" s="398"/>
      <c r="B41" s="397">
        <v>2</v>
      </c>
      <c r="C41" s="314" t="s">
        <v>326</v>
      </c>
      <c r="D41" s="313"/>
    </row>
    <row r="42" spans="1:4" ht="15" customHeight="1" thickBot="1">
      <c r="A42" s="421">
        <v>12</v>
      </c>
      <c r="B42" s="420">
        <v>1</v>
      </c>
      <c r="C42" s="428" t="s">
        <v>334</v>
      </c>
      <c r="D42" s="418"/>
    </row>
    <row r="43" spans="1:4" ht="15" customHeight="1" thickBot="1">
      <c r="A43" s="342"/>
      <c r="B43" s="341"/>
      <c r="C43" s="340" t="s">
        <v>280</v>
      </c>
      <c r="D43" s="132">
        <f>D27+D35+D39+D42</f>
        <v>56590</v>
      </c>
    </row>
    <row r="44" ht="9.75" customHeight="1" thickBot="1"/>
    <row r="45" spans="1:4" ht="13.5" thickBot="1">
      <c r="A45" s="396" t="s">
        <v>279</v>
      </c>
      <c r="B45" s="395"/>
      <c r="C45" s="394"/>
      <c r="D45" s="393">
        <v>12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H2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51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52</v>
      </c>
    </row>
    <row r="3" spans="1:8" ht="24" customHeight="1" thickBot="1">
      <c r="A3" s="71" t="s">
        <v>41</v>
      </c>
      <c r="B3" s="72"/>
      <c r="C3" s="72"/>
      <c r="D3" s="72"/>
      <c r="E3" s="71" t="s">
        <v>47</v>
      </c>
      <c r="F3" s="72"/>
      <c r="G3" s="72"/>
      <c r="H3" s="73"/>
    </row>
    <row r="4" spans="1:8" s="15" customFormat="1" ht="35.25" customHeight="1" thickBot="1">
      <c r="A4" s="24" t="s">
        <v>53</v>
      </c>
      <c r="B4" s="14" t="s">
        <v>406</v>
      </c>
      <c r="C4" s="14" t="s">
        <v>407</v>
      </c>
      <c r="D4" s="14" t="s">
        <v>408</v>
      </c>
      <c r="E4" s="24" t="s">
        <v>53</v>
      </c>
      <c r="F4" s="14" t="s">
        <v>406</v>
      </c>
      <c r="G4" s="14" t="s">
        <v>407</v>
      </c>
      <c r="H4" s="14" t="s">
        <v>408</v>
      </c>
    </row>
    <row r="5" spans="1:8" ht="18" customHeight="1">
      <c r="A5" s="163" t="s">
        <v>54</v>
      </c>
      <c r="B5" s="75">
        <v>13893</v>
      </c>
      <c r="C5" s="74"/>
      <c r="D5" s="75"/>
      <c r="E5" s="88" t="s">
        <v>55</v>
      </c>
      <c r="F5" s="76">
        <v>46459</v>
      </c>
      <c r="G5" s="74"/>
      <c r="H5" s="76"/>
    </row>
    <row r="6" spans="1:8" ht="27.75" customHeight="1">
      <c r="A6" s="164" t="s">
        <v>134</v>
      </c>
      <c r="B6" s="78">
        <v>5930</v>
      </c>
      <c r="C6" s="77"/>
      <c r="D6" s="78"/>
      <c r="E6" s="85" t="s">
        <v>56</v>
      </c>
      <c r="F6" s="79">
        <v>12160</v>
      </c>
      <c r="G6" s="77"/>
      <c r="H6" s="79"/>
    </row>
    <row r="7" spans="1:8" ht="18" customHeight="1">
      <c r="A7" s="164" t="s">
        <v>112</v>
      </c>
      <c r="B7" s="78">
        <v>55922</v>
      </c>
      <c r="C7" s="77"/>
      <c r="D7" s="78"/>
      <c r="E7" s="85" t="s">
        <v>57</v>
      </c>
      <c r="F7" s="79">
        <v>50191</v>
      </c>
      <c r="G7" s="77"/>
      <c r="H7" s="79"/>
    </row>
    <row r="8" spans="1:8" ht="18" customHeight="1">
      <c r="A8" s="164" t="s">
        <v>195</v>
      </c>
      <c r="B8" s="78">
        <v>52075</v>
      </c>
      <c r="C8" s="77"/>
      <c r="D8" s="78"/>
      <c r="E8" s="86" t="s">
        <v>119</v>
      </c>
      <c r="F8" s="79"/>
      <c r="G8" s="77"/>
      <c r="H8" s="79"/>
    </row>
    <row r="9" spans="1:8" ht="22.5" customHeight="1">
      <c r="A9" s="164" t="s">
        <v>46</v>
      </c>
      <c r="B9" s="78"/>
      <c r="C9" s="77"/>
      <c r="D9" s="78"/>
      <c r="E9" s="85" t="s">
        <v>196</v>
      </c>
      <c r="F9" s="79">
        <v>10821</v>
      </c>
      <c r="G9" s="77"/>
      <c r="H9" s="79"/>
    </row>
    <row r="10" spans="1:8" ht="18" customHeight="1">
      <c r="A10" s="164" t="s">
        <v>249</v>
      </c>
      <c r="B10" s="78"/>
      <c r="C10" s="77"/>
      <c r="D10" s="78"/>
      <c r="E10" s="85" t="s">
        <v>58</v>
      </c>
      <c r="F10" s="79">
        <v>7666</v>
      </c>
      <c r="G10" s="77"/>
      <c r="H10" s="79"/>
    </row>
    <row r="11" spans="1:8" ht="26.25" customHeight="1">
      <c r="A11" s="164" t="s">
        <v>103</v>
      </c>
      <c r="B11" s="78"/>
      <c r="C11" s="77"/>
      <c r="D11" s="78"/>
      <c r="E11" s="85" t="s">
        <v>250</v>
      </c>
      <c r="F11" s="79"/>
      <c r="G11" s="77"/>
      <c r="H11" s="79"/>
    </row>
    <row r="12" spans="1:8" ht="18" customHeight="1">
      <c r="A12" s="164" t="s">
        <v>123</v>
      </c>
      <c r="B12" s="78">
        <v>6177</v>
      </c>
      <c r="C12" s="77"/>
      <c r="D12" s="78"/>
      <c r="E12" s="85" t="s">
        <v>59</v>
      </c>
      <c r="F12" s="79">
        <v>1410</v>
      </c>
      <c r="G12" s="77"/>
      <c r="H12" s="79"/>
    </row>
    <row r="13" spans="1:8" ht="18" customHeight="1">
      <c r="A13" s="87" t="s">
        <v>260</v>
      </c>
      <c r="B13" s="78"/>
      <c r="C13" s="77"/>
      <c r="D13" s="78"/>
      <c r="E13" s="85" t="s">
        <v>105</v>
      </c>
      <c r="F13" s="79"/>
      <c r="G13" s="77"/>
      <c r="H13" s="79"/>
    </row>
    <row r="14" spans="1:8" ht="18" customHeight="1">
      <c r="A14" s="87"/>
      <c r="B14" s="78"/>
      <c r="C14" s="77"/>
      <c r="D14" s="78"/>
      <c r="E14" s="87" t="s">
        <v>256</v>
      </c>
      <c r="F14" s="79"/>
      <c r="G14" s="77"/>
      <c r="H14" s="79"/>
    </row>
    <row r="15" spans="1:8" ht="18" customHeight="1">
      <c r="A15" s="87"/>
      <c r="B15" s="78"/>
      <c r="C15" s="77"/>
      <c r="D15" s="78"/>
      <c r="E15" s="87" t="s">
        <v>261</v>
      </c>
      <c r="F15" s="79"/>
      <c r="G15" s="77"/>
      <c r="H15" s="79"/>
    </row>
    <row r="16" spans="1:8" ht="18" customHeight="1">
      <c r="A16" s="87"/>
      <c r="B16" s="78"/>
      <c r="C16" s="77"/>
      <c r="D16" s="78"/>
      <c r="E16" s="87" t="s">
        <v>262</v>
      </c>
      <c r="F16" s="79"/>
      <c r="G16" s="77"/>
      <c r="H16" s="79"/>
    </row>
    <row r="17" spans="1:8" ht="18" customHeight="1">
      <c r="A17" s="87"/>
      <c r="B17" s="78"/>
      <c r="C17" s="77"/>
      <c r="D17" s="78"/>
      <c r="E17" s="87"/>
      <c r="F17" s="79"/>
      <c r="G17" s="77"/>
      <c r="H17" s="79"/>
    </row>
    <row r="18" spans="1:8" ht="18" customHeight="1">
      <c r="A18" s="87"/>
      <c r="B18" s="78"/>
      <c r="C18" s="77"/>
      <c r="D18" s="78"/>
      <c r="E18" s="87"/>
      <c r="F18" s="79"/>
      <c r="G18" s="77"/>
      <c r="H18" s="79"/>
    </row>
    <row r="19" spans="1:8" ht="18" customHeight="1" thickBot="1">
      <c r="A19" s="81"/>
      <c r="B19" s="83"/>
      <c r="C19" s="82"/>
      <c r="D19" s="83"/>
      <c r="E19" s="89"/>
      <c r="F19" s="84"/>
      <c r="G19" s="82"/>
      <c r="H19" s="84"/>
    </row>
    <row r="20" spans="1:8" ht="18" customHeight="1" thickBot="1">
      <c r="A20" s="130" t="s">
        <v>60</v>
      </c>
      <c r="B20" s="131">
        <f>SUM(B5:B19)</f>
        <v>133997</v>
      </c>
      <c r="C20" s="131">
        <f>SUM(C5:C19)</f>
        <v>0</v>
      </c>
      <c r="D20" s="131">
        <f>SUM(D5:D19)</f>
        <v>0</v>
      </c>
      <c r="E20" s="130" t="s">
        <v>60</v>
      </c>
      <c r="F20" s="132">
        <f>SUM(F5:F19)</f>
        <v>128707</v>
      </c>
      <c r="G20" s="131">
        <f>SUM(G5:G19)</f>
        <v>0</v>
      </c>
      <c r="H20" s="132">
        <f>SUM(H5:H19)</f>
        <v>0</v>
      </c>
    </row>
    <row r="21" spans="1:8" ht="18" customHeight="1" thickBot="1">
      <c r="A21" s="133" t="s">
        <v>61</v>
      </c>
      <c r="B21" s="134" t="str">
        <f>IF(((F20-B20)&gt;0),F20-B20,"----")</f>
        <v>----</v>
      </c>
      <c r="C21" s="134" t="str">
        <f>IF(((G20-C20)&gt;0),G20-C20,"----")</f>
        <v>----</v>
      </c>
      <c r="D21" s="134" t="str">
        <f>IF(((H20-D20)&gt;0),H20-D20,"----")</f>
        <v>----</v>
      </c>
      <c r="E21" s="133" t="s">
        <v>62</v>
      </c>
      <c r="F21" s="134">
        <f>IF(((B20-F20)&gt;0),B20-F20,"----")</f>
        <v>5290</v>
      </c>
      <c r="G21" s="134" t="str">
        <f>IF(((C20-G20)&gt;0),C20-G20,"----")</f>
        <v>----</v>
      </c>
      <c r="H21" s="135" t="str">
        <f>IF(((D20-H20)&gt;0),D20-H20,"----")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H17"/>
  <sheetViews>
    <sheetView workbookViewId="0" topLeftCell="A1">
      <selection activeCell="F15" sqref="F15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63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52</v>
      </c>
    </row>
    <row r="3" spans="1:8" ht="24" customHeight="1" thickBot="1">
      <c r="A3" s="71" t="s">
        <v>41</v>
      </c>
      <c r="B3" s="72"/>
      <c r="C3" s="72"/>
      <c r="D3" s="72"/>
      <c r="E3" s="71" t="s">
        <v>47</v>
      </c>
      <c r="F3" s="72"/>
      <c r="G3" s="72"/>
      <c r="H3" s="73"/>
    </row>
    <row r="4" spans="1:8" s="15" customFormat="1" ht="35.25" customHeight="1" thickBot="1">
      <c r="A4" s="24" t="s">
        <v>53</v>
      </c>
      <c r="B4" s="14" t="s">
        <v>406</v>
      </c>
      <c r="C4" s="14" t="s">
        <v>407</v>
      </c>
      <c r="D4" s="14" t="s">
        <v>408</v>
      </c>
      <c r="E4" s="24" t="s">
        <v>53</v>
      </c>
      <c r="F4" s="14" t="s">
        <v>406</v>
      </c>
      <c r="G4" s="14" t="s">
        <v>407</v>
      </c>
      <c r="H4" s="14" t="s">
        <v>408</v>
      </c>
    </row>
    <row r="5" spans="1:8" ht="27.75" customHeight="1">
      <c r="A5" s="165" t="s">
        <v>101</v>
      </c>
      <c r="B5" s="74"/>
      <c r="C5" s="74"/>
      <c r="D5" s="74"/>
      <c r="E5" s="163" t="s">
        <v>109</v>
      </c>
      <c r="F5" s="74"/>
      <c r="G5" s="74"/>
      <c r="H5" s="76"/>
    </row>
    <row r="6" spans="1:8" ht="27.75" customHeight="1">
      <c r="A6" s="164" t="s">
        <v>100</v>
      </c>
      <c r="B6" s="77"/>
      <c r="C6" s="77"/>
      <c r="D6" s="77"/>
      <c r="E6" s="164" t="s">
        <v>136</v>
      </c>
      <c r="F6" s="77">
        <v>33547</v>
      </c>
      <c r="G6" s="77"/>
      <c r="H6" s="79"/>
    </row>
    <row r="7" spans="1:8" ht="27.75" customHeight="1">
      <c r="A7" s="164" t="s">
        <v>102</v>
      </c>
      <c r="B7" s="77"/>
      <c r="C7" s="77"/>
      <c r="D7" s="77"/>
      <c r="E7" s="164" t="s">
        <v>197</v>
      </c>
      <c r="F7" s="77">
        <v>500</v>
      </c>
      <c r="G7" s="77"/>
      <c r="H7" s="79"/>
    </row>
    <row r="8" spans="1:8" ht="21" customHeight="1">
      <c r="A8" s="164" t="s">
        <v>257</v>
      </c>
      <c r="B8" s="77">
        <v>33547</v>
      </c>
      <c r="C8" s="77"/>
      <c r="D8" s="77"/>
      <c r="E8" s="164" t="s">
        <v>110</v>
      </c>
      <c r="F8" s="77"/>
      <c r="G8" s="77"/>
      <c r="H8" s="79"/>
    </row>
    <row r="9" spans="1:8" ht="21" customHeight="1">
      <c r="A9" s="164" t="s">
        <v>45</v>
      </c>
      <c r="B9" s="77"/>
      <c r="C9" s="77"/>
      <c r="D9" s="77"/>
      <c r="E9" s="164" t="s">
        <v>64</v>
      </c>
      <c r="F9" s="77"/>
      <c r="G9" s="77"/>
      <c r="H9" s="79"/>
    </row>
    <row r="10" spans="1:8" ht="25.5" customHeight="1">
      <c r="A10" s="164" t="s">
        <v>346</v>
      </c>
      <c r="B10" s="77"/>
      <c r="C10" s="77"/>
      <c r="D10" s="78"/>
      <c r="E10" s="164" t="s">
        <v>347</v>
      </c>
      <c r="F10" s="77"/>
      <c r="G10" s="77"/>
      <c r="H10" s="79"/>
    </row>
    <row r="11" spans="1:8" ht="24.75" customHeight="1">
      <c r="A11" s="164" t="s">
        <v>135</v>
      </c>
      <c r="B11" s="77"/>
      <c r="C11" s="77"/>
      <c r="D11" s="77"/>
      <c r="E11" s="164" t="s">
        <v>138</v>
      </c>
      <c r="F11" s="77"/>
      <c r="G11" s="77"/>
      <c r="H11" s="79"/>
    </row>
    <row r="12" spans="1:8" ht="27.75" customHeight="1">
      <c r="A12" s="164" t="s">
        <v>46</v>
      </c>
      <c r="B12" s="77"/>
      <c r="C12" s="77"/>
      <c r="D12" s="77"/>
      <c r="E12" s="87" t="s">
        <v>198</v>
      </c>
      <c r="F12" s="77"/>
      <c r="G12" s="77"/>
      <c r="H12" s="79"/>
    </row>
    <row r="13" spans="1:8" ht="21" customHeight="1">
      <c r="A13" s="164" t="s">
        <v>263</v>
      </c>
      <c r="B13" s="77"/>
      <c r="C13" s="77"/>
      <c r="D13" s="77"/>
      <c r="E13" s="87" t="s">
        <v>199</v>
      </c>
      <c r="F13" s="77"/>
      <c r="G13" s="77"/>
      <c r="H13" s="79"/>
    </row>
    <row r="14" spans="1:8" ht="21" customHeight="1">
      <c r="A14" s="164" t="s">
        <v>123</v>
      </c>
      <c r="B14" s="77"/>
      <c r="C14" s="77"/>
      <c r="D14" s="77"/>
      <c r="E14" s="87" t="s">
        <v>366</v>
      </c>
      <c r="F14" s="77"/>
      <c r="G14" s="77"/>
      <c r="H14" s="79"/>
    </row>
    <row r="15" spans="1:8" ht="21" customHeight="1" thickBot="1">
      <c r="A15" s="164"/>
      <c r="B15" s="77"/>
      <c r="C15" s="77"/>
      <c r="D15" s="77"/>
      <c r="E15" s="87" t="s">
        <v>59</v>
      </c>
      <c r="F15" s="77">
        <v>4790</v>
      </c>
      <c r="G15" s="77"/>
      <c r="H15" s="79"/>
    </row>
    <row r="16" spans="1:8" ht="24" customHeight="1" thickBot="1">
      <c r="A16" s="130" t="s">
        <v>60</v>
      </c>
      <c r="B16" s="131">
        <f>SUM(B5:B15)</f>
        <v>33547</v>
      </c>
      <c r="C16" s="131">
        <f>SUM(C5:C15)</f>
        <v>0</v>
      </c>
      <c r="D16" s="131">
        <f>SUM(D5:D15)</f>
        <v>0</v>
      </c>
      <c r="E16" s="130" t="s">
        <v>60</v>
      </c>
      <c r="F16" s="131">
        <f>SUM(F5:F15)</f>
        <v>38837</v>
      </c>
      <c r="G16" s="131">
        <f>SUM(G5:G15)</f>
        <v>0</v>
      </c>
      <c r="H16" s="132">
        <f>SUM(H5:H15)</f>
        <v>0</v>
      </c>
    </row>
    <row r="17" spans="1:8" ht="23.25" customHeight="1" thickBot="1">
      <c r="A17" s="133" t="s">
        <v>61</v>
      </c>
      <c r="B17" s="134">
        <f>IF(((F16-B16)&gt;0),F16-B16,"----")</f>
        <v>5290</v>
      </c>
      <c r="C17" s="134" t="str">
        <f>IF(((G16-C16)&gt;0),G16-C16,"----")</f>
        <v>----</v>
      </c>
      <c r="D17" s="134" t="str">
        <f>IF(((H16-D16)&gt;0),H16-D16,"----")</f>
        <v>----</v>
      </c>
      <c r="E17" s="133" t="s">
        <v>62</v>
      </c>
      <c r="F17" s="134" t="str">
        <f>IF(((B16-F16)&gt;0),B16-F16,"----")</f>
        <v>----</v>
      </c>
      <c r="G17" s="134" t="str">
        <f>IF(((C16-G16)&gt;0),C16-G16,"----")</f>
        <v>----</v>
      </c>
      <c r="H17" s="135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F18"/>
  <sheetViews>
    <sheetView workbookViewId="0" topLeftCell="A1">
      <selection activeCell="E15" sqref="E15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30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52</v>
      </c>
    </row>
    <row r="2" spans="1:6" s="15" customFormat="1" ht="44.25" customHeight="1" thickBot="1">
      <c r="A2" s="24" t="s">
        <v>65</v>
      </c>
      <c r="B2" s="14" t="s">
        <v>66</v>
      </c>
      <c r="C2" s="14" t="s">
        <v>67</v>
      </c>
      <c r="D2" s="14" t="s">
        <v>412</v>
      </c>
      <c r="E2" s="14" t="s">
        <v>413</v>
      </c>
      <c r="F2" s="93" t="s">
        <v>414</v>
      </c>
    </row>
    <row r="3" spans="1:6" s="30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113</v>
      </c>
    </row>
    <row r="4" spans="1:6" ht="18" customHeight="1">
      <c r="A4" s="94" t="s">
        <v>415</v>
      </c>
      <c r="B4" s="77">
        <v>7000</v>
      </c>
      <c r="C4" s="298">
        <v>2015</v>
      </c>
      <c r="D4" s="77"/>
      <c r="E4" s="77">
        <v>7000</v>
      </c>
      <c r="F4" s="136"/>
    </row>
    <row r="5" spans="1:6" ht="18" customHeight="1">
      <c r="A5" s="94" t="s">
        <v>416</v>
      </c>
      <c r="B5" s="77">
        <v>1500</v>
      </c>
      <c r="C5" s="298">
        <v>2015</v>
      </c>
      <c r="D5" s="77"/>
      <c r="E5" s="77">
        <v>1500</v>
      </c>
      <c r="F5" s="136"/>
    </row>
    <row r="6" spans="1:6" ht="18" customHeight="1">
      <c r="A6" s="94" t="s">
        <v>417</v>
      </c>
      <c r="B6" s="77">
        <v>669</v>
      </c>
      <c r="C6" s="298">
        <v>2015</v>
      </c>
      <c r="D6" s="77"/>
      <c r="E6" s="77">
        <v>669</v>
      </c>
      <c r="F6" s="136"/>
    </row>
    <row r="7" spans="1:6" ht="18" customHeight="1">
      <c r="A7" s="94" t="s">
        <v>418</v>
      </c>
      <c r="B7" s="77">
        <v>952</v>
      </c>
      <c r="C7" s="298">
        <v>2015</v>
      </c>
      <c r="D7" s="77"/>
      <c r="E7" s="77">
        <v>952</v>
      </c>
      <c r="F7" s="136">
        <f>B7-D7-E7</f>
        <v>0</v>
      </c>
    </row>
    <row r="8" spans="1:6" ht="18" customHeight="1">
      <c r="A8" s="94" t="s">
        <v>419</v>
      </c>
      <c r="B8" s="77">
        <v>12683</v>
      </c>
      <c r="C8" s="298">
        <v>2015</v>
      </c>
      <c r="D8" s="77"/>
      <c r="E8" s="77">
        <v>12683</v>
      </c>
      <c r="F8" s="136">
        <f>B8-D8-E8</f>
        <v>0</v>
      </c>
    </row>
    <row r="9" spans="1:6" ht="18" customHeight="1">
      <c r="A9" s="466" t="s">
        <v>420</v>
      </c>
      <c r="B9" s="77">
        <v>1871</v>
      </c>
      <c r="C9" s="298">
        <v>2015</v>
      </c>
      <c r="D9" s="77"/>
      <c r="E9" s="77">
        <v>1871</v>
      </c>
      <c r="F9" s="136">
        <f>B9-D9-E9</f>
        <v>0</v>
      </c>
    </row>
    <row r="10" spans="1:6" ht="18" customHeight="1">
      <c r="A10" s="94" t="s">
        <v>421</v>
      </c>
      <c r="B10" s="77">
        <v>6144</v>
      </c>
      <c r="C10" s="298">
        <v>2015</v>
      </c>
      <c r="D10" s="77"/>
      <c r="E10" s="77">
        <v>6144</v>
      </c>
      <c r="F10" s="136"/>
    </row>
    <row r="11" spans="1:6" ht="18" customHeight="1">
      <c r="A11" s="94" t="s">
        <v>422</v>
      </c>
      <c r="B11" s="77">
        <v>1138</v>
      </c>
      <c r="C11" s="298">
        <v>2015</v>
      </c>
      <c r="D11" s="77"/>
      <c r="E11" s="77">
        <v>1138</v>
      </c>
      <c r="F11" s="136"/>
    </row>
    <row r="12" spans="1:6" ht="18" customHeight="1">
      <c r="A12" s="94" t="s">
        <v>423</v>
      </c>
      <c r="B12" s="77">
        <v>1590</v>
      </c>
      <c r="C12" s="298">
        <v>2015</v>
      </c>
      <c r="D12" s="77"/>
      <c r="E12" s="77">
        <v>1590</v>
      </c>
      <c r="F12" s="136">
        <f aca="true" t="shared" si="0" ref="F12:F17">B12-D12-E12</f>
        <v>0</v>
      </c>
    </row>
    <row r="13" spans="1:6" ht="18" customHeight="1">
      <c r="A13" s="94"/>
      <c r="B13" s="77"/>
      <c r="C13" s="298"/>
      <c r="D13" s="77"/>
      <c r="E13" s="77"/>
      <c r="F13" s="136">
        <f t="shared" si="0"/>
        <v>0</v>
      </c>
    </row>
    <row r="14" spans="1:6" ht="18" customHeight="1">
      <c r="A14" s="94"/>
      <c r="B14" s="77"/>
      <c r="C14" s="298"/>
      <c r="D14" s="77"/>
      <c r="E14" s="77"/>
      <c r="F14" s="136">
        <f t="shared" si="0"/>
        <v>0</v>
      </c>
    </row>
    <row r="15" spans="1:6" ht="18" customHeight="1">
      <c r="A15" s="94"/>
      <c r="B15" s="77"/>
      <c r="C15" s="298"/>
      <c r="D15" s="77"/>
      <c r="E15" s="77"/>
      <c r="F15" s="136">
        <f t="shared" si="0"/>
        <v>0</v>
      </c>
    </row>
    <row r="16" spans="1:6" ht="18" customHeight="1">
      <c r="A16" s="94"/>
      <c r="B16" s="77"/>
      <c r="C16" s="298"/>
      <c r="D16" s="77"/>
      <c r="E16" s="77"/>
      <c r="F16" s="136">
        <f t="shared" si="0"/>
        <v>0</v>
      </c>
    </row>
    <row r="17" spans="1:6" ht="18" customHeight="1" thickBot="1">
      <c r="A17" s="95"/>
      <c r="B17" s="82"/>
      <c r="C17" s="299"/>
      <c r="D17" s="82"/>
      <c r="E17" s="82"/>
      <c r="F17" s="137">
        <f t="shared" si="0"/>
        <v>0</v>
      </c>
    </row>
    <row r="18" spans="1:6" s="6" customFormat="1" ht="18" customHeight="1" thickBot="1">
      <c r="A18" s="139" t="s">
        <v>60</v>
      </c>
      <c r="B18" s="166">
        <f>SUM(B4:B17)</f>
        <v>33547</v>
      </c>
      <c r="C18" s="167"/>
      <c r="D18" s="166">
        <f>SUM(D4:D17)</f>
        <v>0</v>
      </c>
      <c r="E18" s="166">
        <f>SUM(E4:E17)</f>
        <v>33547</v>
      </c>
      <c r="F18" s="138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F18"/>
  <sheetViews>
    <sheetView zoomScale="85" zoomScaleNormal="85" workbookViewId="0" topLeftCell="A1">
      <selection activeCell="D8" sqref="D8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52</v>
      </c>
    </row>
    <row r="2" spans="1:6" s="15" customFormat="1" ht="48.75" customHeight="1" thickBot="1">
      <c r="A2" s="24" t="s">
        <v>68</v>
      </c>
      <c r="B2" s="14" t="s">
        <v>66</v>
      </c>
      <c r="C2" s="14" t="s">
        <v>67</v>
      </c>
      <c r="D2" s="14" t="s">
        <v>412</v>
      </c>
      <c r="E2" s="14" t="s">
        <v>413</v>
      </c>
      <c r="F2" s="93" t="s">
        <v>424</v>
      </c>
    </row>
    <row r="3" spans="1:6" s="30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/>
      <c r="B4" s="77"/>
      <c r="C4" s="298"/>
      <c r="D4" s="77"/>
      <c r="E4" s="77"/>
      <c r="F4" s="136"/>
    </row>
    <row r="5" spans="1:6" ht="18" customHeight="1">
      <c r="A5" s="301"/>
      <c r="B5" s="77"/>
      <c r="C5" s="298"/>
      <c r="D5" s="77"/>
      <c r="E5" s="77"/>
      <c r="F5" s="136"/>
    </row>
    <row r="6" spans="1:6" ht="18" customHeight="1">
      <c r="A6" s="94"/>
      <c r="B6" s="77"/>
      <c r="C6" s="298"/>
      <c r="D6" s="77"/>
      <c r="E6" s="77"/>
      <c r="F6" s="136"/>
    </row>
    <row r="7" spans="1:6" ht="18" customHeight="1">
      <c r="A7" s="94"/>
      <c r="B7" s="77"/>
      <c r="C7" s="298"/>
      <c r="D7" s="77"/>
      <c r="E7" s="77"/>
      <c r="F7" s="136">
        <f>B7-D7-E7</f>
        <v>0</v>
      </c>
    </row>
    <row r="8" spans="1:6" ht="18" customHeight="1">
      <c r="A8" s="94"/>
      <c r="B8" s="77"/>
      <c r="C8" s="298"/>
      <c r="D8" s="77"/>
      <c r="E8" s="77"/>
      <c r="F8" s="136">
        <f>B8-D8-E8</f>
        <v>0</v>
      </c>
    </row>
    <row r="9" spans="1:6" ht="18" customHeight="1">
      <c r="A9" s="280"/>
      <c r="B9" s="77"/>
      <c r="C9" s="298"/>
      <c r="D9" s="77"/>
      <c r="E9" s="77"/>
      <c r="F9" s="136">
        <f>B9-D9-E9</f>
        <v>0</v>
      </c>
    </row>
    <row r="10" spans="1:6" ht="18" customHeight="1">
      <c r="A10" s="94"/>
      <c r="B10" s="77"/>
      <c r="C10" s="298"/>
      <c r="D10" s="77"/>
      <c r="E10" s="77"/>
      <c r="F10" s="136"/>
    </row>
    <row r="11" spans="1:6" ht="18" customHeight="1">
      <c r="A11" s="94"/>
      <c r="B11" s="77"/>
      <c r="C11" s="298"/>
      <c r="D11" s="77"/>
      <c r="E11" s="77"/>
      <c r="F11" s="136"/>
    </row>
    <row r="12" spans="1:6" ht="18" customHeight="1">
      <c r="A12" s="94"/>
      <c r="B12" s="77"/>
      <c r="C12" s="298"/>
      <c r="D12" s="77"/>
      <c r="E12" s="77"/>
      <c r="F12" s="136"/>
    </row>
    <row r="13" spans="1:6" ht="18" customHeight="1">
      <c r="A13" s="94"/>
      <c r="B13" s="77"/>
      <c r="C13" s="298"/>
      <c r="D13" s="77"/>
      <c r="E13" s="77"/>
      <c r="F13" s="136"/>
    </row>
    <row r="14" spans="1:6" ht="18" customHeight="1">
      <c r="A14" s="94"/>
      <c r="B14" s="77"/>
      <c r="C14" s="298"/>
      <c r="D14" s="77"/>
      <c r="E14" s="77"/>
      <c r="F14" s="136">
        <f>B14-D14-E14</f>
        <v>0</v>
      </c>
    </row>
    <row r="15" spans="1:6" ht="18" customHeight="1">
      <c r="A15" s="94"/>
      <c r="B15" s="77"/>
      <c r="C15" s="298"/>
      <c r="D15" s="77"/>
      <c r="E15" s="77"/>
      <c r="F15" s="136">
        <f>B15-D15-E15</f>
        <v>0</v>
      </c>
    </row>
    <row r="16" spans="1:6" ht="18" customHeight="1">
      <c r="A16" s="94"/>
      <c r="B16" s="77"/>
      <c r="C16" s="298"/>
      <c r="D16" s="77"/>
      <c r="E16" s="77"/>
      <c r="F16" s="136">
        <f>B16-D16-E16</f>
        <v>0</v>
      </c>
    </row>
    <row r="17" spans="1:6" ht="18" customHeight="1" thickBot="1">
      <c r="A17" s="95"/>
      <c r="B17" s="82"/>
      <c r="C17" s="82"/>
      <c r="D17" s="82"/>
      <c r="E17" s="82"/>
      <c r="F17" s="137">
        <f>B17-D17-E17</f>
        <v>0</v>
      </c>
    </row>
    <row r="18" spans="1:6" s="6" customFormat="1" ht="18" customHeight="1" thickBot="1">
      <c r="A18" s="139" t="s">
        <v>60</v>
      </c>
      <c r="B18" s="131">
        <f>SUM(B4:B17)</f>
        <v>0</v>
      </c>
      <c r="C18" s="167"/>
      <c r="D18" s="131">
        <f>SUM(D4:D17)</f>
        <v>0</v>
      </c>
      <c r="E18" s="131">
        <f>SUM(E4:E17)</f>
        <v>0</v>
      </c>
      <c r="F18" s="138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I17"/>
  <sheetViews>
    <sheetView view="pageLayout" zoomScaleNormal="87" workbookViewId="0" topLeftCell="A1">
      <selection activeCell="E12" sqref="E12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52</v>
      </c>
    </row>
    <row r="2" spans="1:9" s="7" customFormat="1" ht="26.25" customHeight="1">
      <c r="A2" s="487" t="s">
        <v>72</v>
      </c>
      <c r="B2" s="482" t="s">
        <v>114</v>
      </c>
      <c r="C2" s="489" t="s">
        <v>115</v>
      </c>
      <c r="D2" s="489" t="s">
        <v>425</v>
      </c>
      <c r="E2" s="484" t="s">
        <v>71</v>
      </c>
      <c r="F2" s="485"/>
      <c r="G2" s="485"/>
      <c r="H2" s="486"/>
      <c r="I2" s="482" t="s">
        <v>35</v>
      </c>
    </row>
    <row r="3" spans="1:9" s="8" customFormat="1" ht="32.25" customHeight="1" thickBot="1">
      <c r="A3" s="488"/>
      <c r="B3" s="483"/>
      <c r="C3" s="483"/>
      <c r="D3" s="490"/>
      <c r="E3" s="25" t="s">
        <v>278</v>
      </c>
      <c r="F3" s="11" t="s">
        <v>348</v>
      </c>
      <c r="G3" s="11" t="s">
        <v>426</v>
      </c>
      <c r="H3" s="12" t="s">
        <v>427</v>
      </c>
      <c r="I3" s="483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116</v>
      </c>
    </row>
    <row r="5" spans="1:9" ht="33.75" customHeight="1" thickBot="1">
      <c r="A5" s="24" t="s">
        <v>3</v>
      </c>
      <c r="B5" s="112" t="s">
        <v>73</v>
      </c>
      <c r="C5" s="99"/>
      <c r="D5" s="140">
        <f>SUM(D6:D7)</f>
        <v>0</v>
      </c>
      <c r="E5" s="141">
        <f>SUM(E6:E7)</f>
        <v>0</v>
      </c>
      <c r="F5" s="142">
        <f>SUM(F6:F7)</f>
        <v>0</v>
      </c>
      <c r="G5" s="142">
        <f>SUM(G6:G7)</f>
        <v>0</v>
      </c>
      <c r="H5" s="143">
        <f>SUM(H6:H7)</f>
        <v>0</v>
      </c>
      <c r="I5" s="144">
        <f>SUM(D5:H5)</f>
        <v>0</v>
      </c>
    </row>
    <row r="6" spans="1:9" ht="21" customHeight="1">
      <c r="A6" s="13" t="s">
        <v>4</v>
      </c>
      <c r="B6" s="113" t="s">
        <v>211</v>
      </c>
      <c r="C6" s="101"/>
      <c r="D6" s="100"/>
      <c r="E6" s="80"/>
      <c r="F6" s="77"/>
      <c r="G6" s="77"/>
      <c r="H6" s="79"/>
      <c r="I6" s="145">
        <f aca="true" t="shared" si="0" ref="I6:I17">SUM(D6:H6)</f>
        <v>0</v>
      </c>
    </row>
    <row r="7" spans="1:9" ht="21" customHeight="1" thickBot="1">
      <c r="A7" s="13" t="s">
        <v>6</v>
      </c>
      <c r="B7" s="113" t="s">
        <v>212</v>
      </c>
      <c r="C7" s="101"/>
      <c r="D7" s="100"/>
      <c r="E7" s="80"/>
      <c r="F7" s="77"/>
      <c r="G7" s="77"/>
      <c r="H7" s="79"/>
      <c r="I7" s="145">
        <f t="shared" si="0"/>
        <v>0</v>
      </c>
    </row>
    <row r="8" spans="1:9" ht="36" customHeight="1" thickBot="1">
      <c r="A8" s="24" t="s">
        <v>7</v>
      </c>
      <c r="B8" s="114" t="s">
        <v>75</v>
      </c>
      <c r="C8" s="99"/>
      <c r="D8" s="140">
        <f aca="true" t="shared" si="1" ref="D8:I8">SUM(D9:D12)</f>
        <v>0</v>
      </c>
      <c r="E8" s="140">
        <f t="shared" si="1"/>
        <v>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0</v>
      </c>
    </row>
    <row r="9" spans="1:9" ht="21" customHeight="1">
      <c r="A9" s="13" t="s">
        <v>8</v>
      </c>
      <c r="B9" s="113" t="s">
        <v>210</v>
      </c>
      <c r="C9" s="101"/>
      <c r="D9" s="100"/>
      <c r="E9" s="80"/>
      <c r="F9" s="77"/>
      <c r="G9" s="77"/>
      <c r="H9" s="79"/>
      <c r="I9" s="145">
        <f>SUM(D9:H9)</f>
        <v>0</v>
      </c>
    </row>
    <row r="10" spans="1:9" ht="21" customHeight="1">
      <c r="A10" s="13" t="s">
        <v>9</v>
      </c>
      <c r="B10" s="115" t="s">
        <v>202</v>
      </c>
      <c r="C10" s="101"/>
      <c r="D10" s="100"/>
      <c r="E10" s="80"/>
      <c r="F10" s="77"/>
      <c r="G10" s="77"/>
      <c r="H10" s="79"/>
      <c r="I10" s="145">
        <f>SUM(D10:H10)</f>
        <v>0</v>
      </c>
    </row>
    <row r="11" spans="1:9" ht="21" customHeight="1">
      <c r="A11" s="13" t="s">
        <v>10</v>
      </c>
      <c r="B11" s="113" t="s">
        <v>253</v>
      </c>
      <c r="C11" s="101"/>
      <c r="D11" s="100"/>
      <c r="E11" s="80"/>
      <c r="F11" s="77"/>
      <c r="G11" s="77"/>
      <c r="H11" s="79"/>
      <c r="I11" s="145">
        <f>SUM(D11:H11)</f>
        <v>0</v>
      </c>
    </row>
    <row r="12" spans="1:9" ht="18" customHeight="1" thickBot="1">
      <c r="A12" s="13" t="s">
        <v>11</v>
      </c>
      <c r="B12" s="113" t="s">
        <v>254</v>
      </c>
      <c r="C12" s="101"/>
      <c r="D12" s="100"/>
      <c r="E12" s="80"/>
      <c r="F12" s="77"/>
      <c r="G12" s="77"/>
      <c r="H12" s="79"/>
      <c r="I12" s="145">
        <f>SUM(D12:H12)</f>
        <v>0</v>
      </c>
    </row>
    <row r="13" spans="1:9" ht="21" customHeight="1" thickBot="1">
      <c r="A13" s="24" t="s">
        <v>12</v>
      </c>
      <c r="B13" s="114" t="s">
        <v>76</v>
      </c>
      <c r="C13" s="99"/>
      <c r="D13" s="140">
        <f>SUM(D14:D14)</f>
        <v>0</v>
      </c>
      <c r="E13" s="141">
        <f>SUM(E14:E14)</f>
        <v>0</v>
      </c>
      <c r="F13" s="142">
        <f>SUM(F14:F14)</f>
        <v>0</v>
      </c>
      <c r="G13" s="142">
        <f>SUM(G14:G14)</f>
        <v>0</v>
      </c>
      <c r="H13" s="143">
        <f>SUM(H14:H14)</f>
        <v>0</v>
      </c>
      <c r="I13" s="144">
        <f t="shared" si="0"/>
        <v>0</v>
      </c>
    </row>
    <row r="14" spans="1:9" ht="21" customHeight="1" thickBot="1">
      <c r="A14" s="13" t="s">
        <v>13</v>
      </c>
      <c r="B14" s="113" t="s">
        <v>74</v>
      </c>
      <c r="C14" s="101"/>
      <c r="D14" s="100"/>
      <c r="E14" s="80"/>
      <c r="F14" s="77"/>
      <c r="G14" s="77"/>
      <c r="H14" s="79"/>
      <c r="I14" s="145">
        <f t="shared" si="0"/>
        <v>0</v>
      </c>
    </row>
    <row r="15" spans="1:9" ht="21" customHeight="1" thickBot="1">
      <c r="A15" s="24" t="s">
        <v>14</v>
      </c>
      <c r="B15" s="114" t="s">
        <v>77</v>
      </c>
      <c r="C15" s="99"/>
      <c r="D15" s="140">
        <f>SUM(D16:D16)</f>
        <v>0</v>
      </c>
      <c r="E15" s="141">
        <f>SUM(E16:E16)</f>
        <v>0</v>
      </c>
      <c r="F15" s="142">
        <f>SUM(F16:F16)</f>
        <v>0</v>
      </c>
      <c r="G15" s="142">
        <f>SUM(G16:G16)</f>
        <v>0</v>
      </c>
      <c r="H15" s="143">
        <f>SUM(H16:H16)</f>
        <v>0</v>
      </c>
      <c r="I15" s="144">
        <f t="shared" si="0"/>
        <v>0</v>
      </c>
    </row>
    <row r="16" spans="1:9" ht="21" customHeight="1" thickBot="1">
      <c r="A16" s="13" t="s">
        <v>15</v>
      </c>
      <c r="B16" s="113"/>
      <c r="C16" s="101"/>
      <c r="D16" s="100"/>
      <c r="E16" s="80"/>
      <c r="F16" s="77"/>
      <c r="G16" s="77"/>
      <c r="H16" s="79"/>
      <c r="I16" s="145">
        <f t="shared" si="0"/>
        <v>0</v>
      </c>
    </row>
    <row r="17" spans="1:9" ht="21" customHeight="1" thickBot="1">
      <c r="A17" s="24" t="s">
        <v>16</v>
      </c>
      <c r="B17" s="112" t="s">
        <v>78</v>
      </c>
      <c r="C17" s="102"/>
      <c r="D17" s="140">
        <f>D5+D8+D13+D15</f>
        <v>0</v>
      </c>
      <c r="E17" s="141">
        <f>E5+E8+E13+E15</f>
        <v>0</v>
      </c>
      <c r="F17" s="142">
        <f>F5+F8+F13+F15</f>
        <v>0</v>
      </c>
      <c r="G17" s="142">
        <f>G5+G8+G13+G15</f>
        <v>0</v>
      </c>
      <c r="H17" s="143">
        <f>H5+H8+H13+H15</f>
        <v>0</v>
      </c>
      <c r="I17" s="144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8.számú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</cp:lastModifiedBy>
  <cp:lastPrinted>2015-03-09T09:14:29Z</cp:lastPrinted>
  <dcterms:created xsi:type="dcterms:W3CDTF">1999-10-30T10:30:45Z</dcterms:created>
  <dcterms:modified xsi:type="dcterms:W3CDTF">2015-03-09T12:53:00Z</dcterms:modified>
  <cp:category/>
  <cp:version/>
  <cp:contentType/>
  <cp:contentStatus/>
</cp:coreProperties>
</file>