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90" tabRatio="871" activeTab="1"/>
  </bookViews>
  <sheets>
    <sheet name="1.sz.melléklet" sheetId="1" r:id="rId1"/>
    <sheet name="2.sz. melléklet" sheetId="2" r:id="rId2"/>
    <sheet name="5.sz.melléklet " sheetId="3" r:id="rId3"/>
  </sheets>
  <externalReferences>
    <externalReference r:id="rId6"/>
  </externalReferences>
  <definedNames>
    <definedName name="_xlnm.Print_Area" localSheetId="1">'2.sz. melléklet'!$A$1:$H$213</definedName>
    <definedName name="_xlnm.Print_Area" localSheetId="2">'5.sz.melléklet '!$A$1:$H$218</definedName>
  </definedNames>
  <calcPr fullCalcOnLoad="1"/>
</workbook>
</file>

<file path=xl/comments3.xml><?xml version="1.0" encoding="utf-8"?>
<comments xmlns="http://schemas.openxmlformats.org/spreadsheetml/2006/main">
  <authors>
    <author>PH?</author>
  </authors>
  <commentList>
    <comment ref="F7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Óvoda: 209 ebéd/hó
Önk.: 238 ebéd/hó
447*630=281 610 / hó
12*281 610=3 379 320,-
Nettó:
3 379 320*0,7874=2 660 877,-
ÁFA: 718 443,-</t>
        </r>
      </text>
    </comment>
    <comment ref="F12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2, 6 és 7 ÁFA vonzata</t>
        </r>
      </text>
    </comment>
    <comment ref="F55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Beruházások és felújítások kapcsán kapott támogatások</t>
        </r>
      </text>
    </comment>
    <comment ref="F54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közmunkások után kapott támogatások
bruttó+szochó
56625+15289=71914
15*71 914*0,85 =916 904,-/hó
12*916 904=11.002.848,-
+szociális segélyek és támogatások után kapott támogatás
fogl.hely.tám. 0,8
szoc.seg. 0,9
lakásfenntartási 0,9
gyv és óvodázt. 100%</t>
        </r>
      </text>
    </comment>
    <comment ref="F76" authorId="0">
      <text>
        <r>
          <rPr>
            <b/>
            <sz val="8"/>
            <rFont val="Tahoma"/>
            <family val="0"/>
          </rPr>
          <t>PHÖ:</t>
        </r>
        <r>
          <rPr>
            <sz val="8"/>
            <rFont val="Tahoma"/>
            <family val="0"/>
          </rPr>
          <t xml:space="preserve">
közmunkások bére</t>
        </r>
      </text>
    </comment>
  </commentList>
</comments>
</file>

<file path=xl/sharedStrings.xml><?xml version="1.0" encoding="utf-8"?>
<sst xmlns="http://schemas.openxmlformats.org/spreadsheetml/2006/main" count="949" uniqueCount="487">
  <si>
    <t>Kiemelt előirányzat</t>
  </si>
  <si>
    <t>Hitelek</t>
  </si>
  <si>
    <t>Kamat bevétel</t>
  </si>
  <si>
    <t>Intézményi működési bevételek</t>
  </si>
  <si>
    <t>Illetékek</t>
  </si>
  <si>
    <t>Helyi adók</t>
  </si>
  <si>
    <t xml:space="preserve"> - Magánszemélyek kommunnális adója</t>
  </si>
  <si>
    <t xml:space="preserve"> - Iparűzési adó</t>
  </si>
  <si>
    <t>Átengedett központi adók</t>
  </si>
  <si>
    <t xml:space="preserve"> - Szabálysértési bírság, környezetvédelmi bírság</t>
  </si>
  <si>
    <t>Önkormányzatok sajátos működési bevételei</t>
  </si>
  <si>
    <t>Normatív hozzájárulások</t>
  </si>
  <si>
    <t>Normatív kötött felhasználású támogatás</t>
  </si>
  <si>
    <t>Egyéb központi támogatás</t>
  </si>
  <si>
    <t>Önkormányzatok költségvetési támogatása</t>
  </si>
  <si>
    <t>BEVÉTELEK MEGNEVEZÉSE</t>
  </si>
  <si>
    <t>Tárgyi eszközök, immat.javak értékesítése</t>
  </si>
  <si>
    <t>Önk.sajátos felhalmozási és tőkebevételei</t>
  </si>
  <si>
    <t>Felhalmozási és tőke jellegű bevételek</t>
  </si>
  <si>
    <t xml:space="preserve">     - ebből OEP - től átvett pénzeszköz</t>
  </si>
  <si>
    <t>Véglegesen átvett pénzeszköz</t>
  </si>
  <si>
    <t>Előző évi kp.i kv.i kieg. visszatérités</t>
  </si>
  <si>
    <t>Működési célú pénzeszk. átvét. ÁH-n kívülről</t>
  </si>
  <si>
    <t>Felhalmozási célú pénzeszk. átvét ÁH-n kívülről</t>
  </si>
  <si>
    <t>Működési célú hitel felvétel</t>
  </si>
  <si>
    <t>KIADÁSOK MEGNEVEZÉSE</t>
  </si>
  <si>
    <t>Alapilletmények</t>
  </si>
  <si>
    <t>Rendszeres személyi juttatások</t>
  </si>
  <si>
    <t>Egyéb munkavégzéshez kapcsolódó  juttatás</t>
  </si>
  <si>
    <t>Munkavégzéshez kapcsolódó juttatások</t>
  </si>
  <si>
    <t>Jubileumi jutalom</t>
  </si>
  <si>
    <t>Egyéb sajátos juttatás</t>
  </si>
  <si>
    <t>Foglalkoztatottak sajátos juttatásai</t>
  </si>
  <si>
    <t>Közlekedési költségtérítés</t>
  </si>
  <si>
    <t>Étkezési hozzájárulás</t>
  </si>
  <si>
    <t>Személyhez kapcsolódó költségtérítések, hozz.</t>
  </si>
  <si>
    <t>Állományba nem tartozók juttatásai</t>
  </si>
  <si>
    <t>Külső személyi juttatások</t>
  </si>
  <si>
    <t>Részmunkaidőben foglalk. juttatásai</t>
  </si>
  <si>
    <t>Személyi juttatások összesen</t>
  </si>
  <si>
    <t>Egészségügyi hozzájárulás</t>
  </si>
  <si>
    <t>Táppénz hozzájárulás</t>
  </si>
  <si>
    <t>Munkaadókat terhelő egyéb járulékok</t>
  </si>
  <si>
    <t>Irodaszer nyomtatvány</t>
  </si>
  <si>
    <t>Könyv, folyóirat, egyéb információhorhozó</t>
  </si>
  <si>
    <t>Hajtó- és kenőanyagok beszerzése</t>
  </si>
  <si>
    <t>Munkaruha, védőruha</t>
  </si>
  <si>
    <t>Készletbeszerzések</t>
  </si>
  <si>
    <t>Nem adatátv. távközlési díjak</t>
  </si>
  <si>
    <t>Adatátviteli célú távközlési díjak</t>
  </si>
  <si>
    <t>Egyéb kommunikációs szolgátatások</t>
  </si>
  <si>
    <t>Kommunikációs szolgáltatások</t>
  </si>
  <si>
    <t>Vásárolt élelmezés</t>
  </si>
  <si>
    <t>Bérleti és lízing díjak</t>
  </si>
  <si>
    <t>Szállítási szolgátatás</t>
  </si>
  <si>
    <t>Gázenergia - szolgáltatás díja</t>
  </si>
  <si>
    <t>Villamosenergia - szolgáltatás díja</t>
  </si>
  <si>
    <t>Víz- és csatornadíjak</t>
  </si>
  <si>
    <t>Karbantartási, kisjavítási szolgáltatási kiadás.</t>
  </si>
  <si>
    <t>Egyéb üzemeltetési, fenntartási szolg.kiadások</t>
  </si>
  <si>
    <t>Pénzügyi szolgáltatások kiadásai</t>
  </si>
  <si>
    <t>Szolgáltatási kiadások</t>
  </si>
  <si>
    <t>Vásárolt termékek és szolg. ált.forg.adója</t>
  </si>
  <si>
    <t>Vásárolt közszolgáltatások</t>
  </si>
  <si>
    <t>Belföldi kiküldetés</t>
  </si>
  <si>
    <t>Dologi kiadások összesen</t>
  </si>
  <si>
    <t>Különféle költségvetési befizetések</t>
  </si>
  <si>
    <t>Munkáltató által fiz. szja.</t>
  </si>
  <si>
    <t>Adók, díjak egyéb befizetések</t>
  </si>
  <si>
    <t>Adók, díjak, befizetések</t>
  </si>
  <si>
    <t>Kamatkiadások államháztartáson kívülre</t>
  </si>
  <si>
    <t>Kamatkiadások</t>
  </si>
  <si>
    <t>Egyéb folyó kiadások összesen</t>
  </si>
  <si>
    <t xml:space="preserve">Dologi és egyéb folyó kiadások </t>
  </si>
  <si>
    <t>Lakásfenntartási támogatás</t>
  </si>
  <si>
    <t>Ápolási díj</t>
  </si>
  <si>
    <t>Átmeneti segély</t>
  </si>
  <si>
    <t>Temetési segély</t>
  </si>
  <si>
    <t>Közgyógyellátás</t>
  </si>
  <si>
    <t>Szoc.étkeztetés</t>
  </si>
  <si>
    <t>Egyéb rászorultságtól függő ellátások</t>
  </si>
  <si>
    <t>Támogatás ért. műk.kiad. önkorm.ktsgv.szervnek</t>
  </si>
  <si>
    <t xml:space="preserve"> - Bursa Hungarica</t>
  </si>
  <si>
    <t>Pénzeszközátadás</t>
  </si>
  <si>
    <t>Beruházási kiadások</t>
  </si>
  <si>
    <t>Beruházások áfája</t>
  </si>
  <si>
    <t>Felújítás</t>
  </si>
  <si>
    <t>Felújítás áfája</t>
  </si>
  <si>
    <t>Beruházás és felújítás összesen</t>
  </si>
  <si>
    <t>Hitel visszafizetése</t>
  </si>
  <si>
    <t>Általános tartalék</t>
  </si>
  <si>
    <t>Céltartalék</t>
  </si>
  <si>
    <t>Tartalék</t>
  </si>
  <si>
    <t>Alkalmazottak térítése</t>
  </si>
  <si>
    <t>Bérleti díj</t>
  </si>
  <si>
    <t>Egyéb dologi kiadás</t>
  </si>
  <si>
    <t>Megnevezés</t>
  </si>
  <si>
    <t>Bevételi jogcím</t>
  </si>
  <si>
    <t>Tartalékok</t>
  </si>
  <si>
    <t>Támogatásértékű bevételek</t>
  </si>
  <si>
    <t>Óvodáztatási támogatás</t>
  </si>
  <si>
    <t>Önk.által saját hat.körben nyújtott term.ellátás</t>
  </si>
  <si>
    <t>1.</t>
  </si>
  <si>
    <t>2.</t>
  </si>
  <si>
    <t>3.</t>
  </si>
  <si>
    <t>4.</t>
  </si>
  <si>
    <t>5.</t>
  </si>
  <si>
    <t>Bérleti dij</t>
  </si>
  <si>
    <t>Egyéb költségtérítés és hozzájárulás</t>
  </si>
  <si>
    <t>Közhatalmi bevételek</t>
  </si>
  <si>
    <t>Különféle dologi kiadások</t>
  </si>
  <si>
    <t>Előirányzati csoport</t>
  </si>
  <si>
    <t xml:space="preserve">Előirányzat </t>
  </si>
  <si>
    <t>Rész előirányzat</t>
  </si>
  <si>
    <t>Önkormányzat kiadásai összesen</t>
  </si>
  <si>
    <t xml:space="preserve">                    B E V É T E L E K</t>
  </si>
  <si>
    <t>sorszám</t>
  </si>
  <si>
    <t>I.Önkormányzat működési bevételei (2+3+4)</t>
  </si>
  <si>
    <t>I/1. Önkormányzat sajátos működési bevételei (2.1+…2.6)</t>
  </si>
  <si>
    <t>2.1</t>
  </si>
  <si>
    <t>2.2</t>
  </si>
  <si>
    <t xml:space="preserve">Illetékek </t>
  </si>
  <si>
    <t>2.3</t>
  </si>
  <si>
    <t>2.4</t>
  </si>
  <si>
    <t>Bírságok, díjak, pótlékok</t>
  </si>
  <si>
    <t>2.5</t>
  </si>
  <si>
    <t>Egyéb sajátos bevételek</t>
  </si>
  <si>
    <t>2.6</t>
  </si>
  <si>
    <t>Egyéb fizetési kötelezettségből származó bevételek</t>
  </si>
  <si>
    <t>3</t>
  </si>
  <si>
    <t>I/2 Intézményi működési bevételek (3.1+….+3.8)</t>
  </si>
  <si>
    <t>3.1</t>
  </si>
  <si>
    <t>Áru- és készletértékesítés</t>
  </si>
  <si>
    <t>3.2</t>
  </si>
  <si>
    <t>Nyújtott szolgáltatások ellenértéke</t>
  </si>
  <si>
    <t>3.3</t>
  </si>
  <si>
    <t>3.4.</t>
  </si>
  <si>
    <t>Intézményi ellátási díjak</t>
  </si>
  <si>
    <t>3.5</t>
  </si>
  <si>
    <t>3.6</t>
  </si>
  <si>
    <t>Általános fogalmi adó bevétel</t>
  </si>
  <si>
    <t>3.7</t>
  </si>
  <si>
    <t>Működési célu hozam- és kamatbevételek</t>
  </si>
  <si>
    <t>3.8</t>
  </si>
  <si>
    <t>Egyéb működési célú bevétel</t>
  </si>
  <si>
    <t>4</t>
  </si>
  <si>
    <t>II. Közhatalmi bevételek</t>
  </si>
  <si>
    <t>5</t>
  </si>
  <si>
    <t>III. Támogatások, kiegészítések (5.1+……+5.8)</t>
  </si>
  <si>
    <t>5.1</t>
  </si>
  <si>
    <t>5.2</t>
  </si>
  <si>
    <t>5.3</t>
  </si>
  <si>
    <t>5.4</t>
  </si>
  <si>
    <t>5.5</t>
  </si>
  <si>
    <t>5.6</t>
  </si>
  <si>
    <t>Címzett és céltámogatások</t>
  </si>
  <si>
    <t>5.7</t>
  </si>
  <si>
    <t>5.8</t>
  </si>
  <si>
    <t>6</t>
  </si>
  <si>
    <t>IV Támogatásértékű bevételek (6.1+6.2)</t>
  </si>
  <si>
    <t>6.1</t>
  </si>
  <si>
    <t>6.1.1</t>
  </si>
  <si>
    <t>6.1.2</t>
  </si>
  <si>
    <t>Helyi , nemzetiségi önkormányzattól átvett pénzeszköz</t>
  </si>
  <si>
    <t>6.1.3</t>
  </si>
  <si>
    <t>Többcélú kistérségi társulástól jogi személyiségű társulástól átvett péneszk.</t>
  </si>
  <si>
    <t>6.1.4</t>
  </si>
  <si>
    <t>EU támogatás</t>
  </si>
  <si>
    <t>6.1.5</t>
  </si>
  <si>
    <t>Egyéb működési célú támogatásértékű bevétel</t>
  </si>
  <si>
    <t>6.2</t>
  </si>
  <si>
    <t>6.2.1</t>
  </si>
  <si>
    <t>6.2.3</t>
  </si>
  <si>
    <t>6.2.4</t>
  </si>
  <si>
    <t>6.2.5</t>
  </si>
  <si>
    <t>Egyéb felhamozási célú támogatásértékű bevétel</t>
  </si>
  <si>
    <t>7</t>
  </si>
  <si>
    <t>V. Felhalmozási célú bevételek (7.1.+….+7.3)</t>
  </si>
  <si>
    <t>Tárgyi eszközök és immateriális javak értékesítése</t>
  </si>
  <si>
    <t>7.2</t>
  </si>
  <si>
    <t>Önkormányzatot megillető vagyoni értékű jog értékesítése, hasznosítása</t>
  </si>
  <si>
    <t>7.3</t>
  </si>
  <si>
    <t>Pénzügyi befektetésekből származó bevétel</t>
  </si>
  <si>
    <t>8</t>
  </si>
  <si>
    <t>VI. Átvett pénzeszközök (8.1+8.2)</t>
  </si>
  <si>
    <t>8.1</t>
  </si>
  <si>
    <t>Működési célú pénzeszköz átvétel államháztartáson kívülről</t>
  </si>
  <si>
    <t>8.2</t>
  </si>
  <si>
    <t>Felhalmozási célú pénzeszk.átvétel államháztartános kívülről</t>
  </si>
  <si>
    <t>9</t>
  </si>
  <si>
    <t>10</t>
  </si>
  <si>
    <t>KÖLTÉSGVETÉSI BEVÉTELEK ÖSSZESEN (1+5….+9)</t>
  </si>
  <si>
    <t>11.</t>
  </si>
  <si>
    <t>VIII. Pénzmaradvány, vállalkozási tevékenység maradványa (11.1+11.2)</t>
  </si>
  <si>
    <t>11.1</t>
  </si>
  <si>
    <t>Előző évek működési célú pénzmaradványa, vállalkozási maradványa</t>
  </si>
  <si>
    <t>11.2</t>
  </si>
  <si>
    <t>Előző évek felhalmozási célú pénzmaradványa, vállalkozási maradványa</t>
  </si>
  <si>
    <t>12</t>
  </si>
  <si>
    <t>IX. Finanszírozási célú pénzügyi műveletek bevételei (12.1+12.2)</t>
  </si>
  <si>
    <t>12.1</t>
  </si>
  <si>
    <t>Működési célú pénzügyi műveletek bevételei (12.1.1.+….12.1.6)</t>
  </si>
  <si>
    <t>12.1.1</t>
  </si>
  <si>
    <t>Értékpapír kibocsátása, értékesítése</t>
  </si>
  <si>
    <t>12.1.2</t>
  </si>
  <si>
    <t>Hitelek felvétele</t>
  </si>
  <si>
    <t>12.1.3</t>
  </si>
  <si>
    <t>Kapott kölcsön, nyújtott kölcsön visszatérülése</t>
  </si>
  <si>
    <t>12.1.4</t>
  </si>
  <si>
    <t>Forgatási célú belföldi, külföldi értékpapírok kibocsátása, értékesítése</t>
  </si>
  <si>
    <t>12.1.5</t>
  </si>
  <si>
    <t>Betét visszavonásából származó bevétel</t>
  </si>
  <si>
    <t>12.1.6</t>
  </si>
  <si>
    <t>12.2</t>
  </si>
  <si>
    <t>Felhalmozási célu pénzügyi műveletek bevételei  (12.2.1.+….+12.2.7)</t>
  </si>
  <si>
    <t>12.2.1</t>
  </si>
  <si>
    <t>12.2.2</t>
  </si>
  <si>
    <t>Rövid lejáratú hitelek felvétele</t>
  </si>
  <si>
    <t>12.2.3</t>
  </si>
  <si>
    <t>Hosszú lejáratú hitelek felvétele</t>
  </si>
  <si>
    <t>12.2.4</t>
  </si>
  <si>
    <t>12.2.5</t>
  </si>
  <si>
    <t>Befektetési célú belföldi, külföldi értékpapírok kibocsátása, értékesítése</t>
  </si>
  <si>
    <t>12.2.6</t>
  </si>
  <si>
    <t>12.2.7</t>
  </si>
  <si>
    <t>Egyéb felhamozási finanszírozási célú bevétel</t>
  </si>
  <si>
    <t>13</t>
  </si>
  <si>
    <t>BEVÉTELEK ÖSSZESEN (10+11+12)</t>
  </si>
  <si>
    <t xml:space="preserve">                    K I A D Á S O K</t>
  </si>
  <si>
    <t>Kiadási jogcímek</t>
  </si>
  <si>
    <t>1</t>
  </si>
  <si>
    <t>I. Működési költségvetés kiadásai (1.1+…+.1.5)</t>
  </si>
  <si>
    <t>1.1</t>
  </si>
  <si>
    <t>Személyi juttatások</t>
  </si>
  <si>
    <t>1.2</t>
  </si>
  <si>
    <t>Munkaadókat terhelő járulékok és szociális hozzájárulási adó</t>
  </si>
  <si>
    <t>1.3</t>
  </si>
  <si>
    <t>Dologi kiadások</t>
  </si>
  <si>
    <t>1.4</t>
  </si>
  <si>
    <t>Ellátottak pénzbeli juttatásai</t>
  </si>
  <si>
    <t>1.5</t>
  </si>
  <si>
    <t>Egyéb működés célú kiadások</t>
  </si>
  <si>
    <t xml:space="preserve"> - ebből Lakosságnak juttatott támogatások</t>
  </si>
  <si>
    <t xml:space="preserve">     - Szociális, rászorultság jellegű ellátások</t>
  </si>
  <si>
    <t xml:space="preserve">     - Működési célú pénzmaradvány átadás</t>
  </si>
  <si>
    <t xml:space="preserve">     - Működési célú pénzeszköz átadás áh.kivülre</t>
  </si>
  <si>
    <t xml:space="preserve">     - Működési célú támogatásértékű kiadás</t>
  </si>
  <si>
    <t xml:space="preserve">     - Garancia és kezességvállalásból származó kifizetés</t>
  </si>
  <si>
    <t xml:space="preserve">     - Kamatkiadások</t>
  </si>
  <si>
    <t xml:space="preserve">     - Pénzforgalom nélüli kiadások</t>
  </si>
  <si>
    <t>II. Felhalmozási költségvetés kiadásai (2.1.+…..2.7)</t>
  </si>
  <si>
    <t>Intézményi beruházási kiadások</t>
  </si>
  <si>
    <t>Felújítások</t>
  </si>
  <si>
    <t>Lakástámogatás</t>
  </si>
  <si>
    <t>Lakásépítés</t>
  </si>
  <si>
    <t>EU-s forrásból finanszíroztt támogatással megvalósuló programok, projektek kiadásai</t>
  </si>
  <si>
    <t>EU-s forrásból finanszíroztt támogatással megvalósuló programok, projektek önkormányzati hozzájárulásának kiadásai</t>
  </si>
  <si>
    <t>2.7</t>
  </si>
  <si>
    <t>Egyéb felhalmozási célú kiadások</t>
  </si>
  <si>
    <t xml:space="preserve"> - ebből - Felhalmozási célú pénzmaradvány átadás</t>
  </si>
  <si>
    <t xml:space="preserve">     - Felhalmozási célú pénzeszközátadás áh. Kivülre</t>
  </si>
  <si>
    <t xml:space="preserve">     - Felhalmozási célú támogatásértékű kiadás</t>
  </si>
  <si>
    <t xml:space="preserve">     - Pénzügyi befeketések kiadásai</t>
  </si>
  <si>
    <t>IV. Tartalékok (4.1.+4.2.)</t>
  </si>
  <si>
    <t>4.1</t>
  </si>
  <si>
    <t>4.2</t>
  </si>
  <si>
    <t>KÖLTSÉGVETÉSI KIADÁSOK ÖSSZESEN (1+2+3+4)</t>
  </si>
  <si>
    <t>6.</t>
  </si>
  <si>
    <t>VI. Finanszírozási célú pénzügyi műveletek kiadása (6.1+6.2)</t>
  </si>
  <si>
    <t>Működési célú pénzügyi műveletek kiadásai (6.1.1+….+6.1.8)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</si>
  <si>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</si>
  <si>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</si>
  <si>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</si>
  <si>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</si>
  <si>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</si>
  <si>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</t>
  </si>
  <si>
    <t>Forgatási célú belföldi, külföldi értékpapírok vásárlása</t>
  </si>
  <si>
    <t>6.1.7</t>
  </si>
  <si>
    <t>Betét elhelyezése</t>
  </si>
  <si>
    <t>6.1.8</t>
  </si>
  <si>
    <t>Egyéb</t>
  </si>
  <si>
    <t>Felhalmozási célú pénzügyi műveletek kiadásai (6.2.1+….6.2.8)</t>
  </si>
  <si>
    <t>6.2.2</t>
  </si>
  <si>
    <t>Hitelek törlesztése</t>
  </si>
  <si>
    <t>6.2.4.</t>
  </si>
  <si>
    <t>6.2.6</t>
  </si>
  <si>
    <t>Befektetési célú belföldi, külföldi értékpapírok vásárlása</t>
  </si>
  <si>
    <t>6.2.7</t>
  </si>
  <si>
    <t>6.2.8</t>
  </si>
  <si>
    <t>Egyéb hitel, kölcsön kiadásai</t>
  </si>
  <si>
    <t>7.</t>
  </si>
  <si>
    <t>KIADÁSOK ÖSSZESEN: (5+6)</t>
  </si>
  <si>
    <t>KÖLTSÉGVETÉSI BEVÉTELEK ÉS KIADÁSOK EGYENLEGE</t>
  </si>
  <si>
    <t>Költségvetési hiány, többlet (költségvetési bevételek 10. sor - költségvetési kiadások 5. sor) (+/-)</t>
  </si>
  <si>
    <t>FINANSZÍROZÁSI CÉLÚ PÉNZÜGYI BEVÉTELEK ÉS KIADÁSOK EGYENLEGE</t>
  </si>
  <si>
    <t>Finanszírozási cálú pénzügyi műveletek egyenlege (1.1. -1.2.) +/-</t>
  </si>
  <si>
    <t>1.1.</t>
  </si>
  <si>
    <t>Finanszírozási célú pénzügyi műveletek bevételei (1sz. mell. 1sz. táblázat 12.sor)</t>
  </si>
  <si>
    <t>1.1.1</t>
  </si>
  <si>
    <t xml:space="preserve"> 1.1.-ből: Működési célú pénzügyi műveletek bevételei (1.mell.1sz.tábl. 12.1.sor)</t>
  </si>
  <si>
    <t>1.1.2</t>
  </si>
  <si>
    <t>Finanszírozási célú pénzügyi műveletek kiadása (1sz. Mell. 2sz. Táblázat 6.sor)</t>
  </si>
  <si>
    <t>1.2.1</t>
  </si>
  <si>
    <t xml:space="preserve"> 1.2.-ből: Működési célú pénzügyi műveletek kiadásai (1.mell.2sz.tábl. 6.1.sor)</t>
  </si>
  <si>
    <t>1.2.2</t>
  </si>
  <si>
    <t xml:space="preserve">           Felhalmozási célú pénzügyi müveletek kiadásai (1.mell.2sz.tábl.6.2.sor)</t>
  </si>
  <si>
    <t xml:space="preserve">   I. MŰKÖDÉSI CÉLÚ BEVÉTELEK ÉS KIADÁSOK MÉRLEGE</t>
  </si>
  <si>
    <t>ezerFt</t>
  </si>
  <si>
    <t>Bevételek</t>
  </si>
  <si>
    <t>Kiadások</t>
  </si>
  <si>
    <t>Munkaadókat terhelő járulék, szoc.h.jár</t>
  </si>
  <si>
    <t>Támogatások, kiegészítések</t>
  </si>
  <si>
    <t>Egyéb működési célú kiadások</t>
  </si>
  <si>
    <t>Működési célú pénzeszközátvétel</t>
  </si>
  <si>
    <t>Működési  célú kölcsön visszatérítése, igénybevétele</t>
  </si>
  <si>
    <t>8.</t>
  </si>
  <si>
    <t>9.</t>
  </si>
  <si>
    <t>10.</t>
  </si>
  <si>
    <t>12.</t>
  </si>
  <si>
    <t>13.</t>
  </si>
  <si>
    <t>Költségvetési bevételek</t>
  </si>
  <si>
    <t>Költségvetési kiadások összesen</t>
  </si>
  <si>
    <t>14.</t>
  </si>
  <si>
    <t>Előző évi műk.célú pénzm.igénybev.</t>
  </si>
  <si>
    <t>15.</t>
  </si>
  <si>
    <t>Előző évi váll. Maradv.igénybev.</t>
  </si>
  <si>
    <t>16.</t>
  </si>
  <si>
    <t>17.</t>
  </si>
  <si>
    <t>18.</t>
  </si>
  <si>
    <t>Kapott kölcsön, nyújtott kölcsön visszatér</t>
  </si>
  <si>
    <t>19.</t>
  </si>
  <si>
    <t>Forgatási célú belf., külf., értékpapírok kibocsátása, ért</t>
  </si>
  <si>
    <t>Befektetési célú belf, külf. Értékpapír vásárlása</t>
  </si>
  <si>
    <t>20.</t>
  </si>
  <si>
    <t>Egyéb mködési finanszírozási célú bevétel</t>
  </si>
  <si>
    <t>Forgatási célú belf., külf. Értékpapírok vásárlása</t>
  </si>
  <si>
    <t>21.</t>
  </si>
  <si>
    <t>Betét elhelyezés</t>
  </si>
  <si>
    <t>22.</t>
  </si>
  <si>
    <t>23.</t>
  </si>
  <si>
    <t>24.</t>
  </si>
  <si>
    <t>25.</t>
  </si>
  <si>
    <t>Finanszírozási célú bevételek (16+….+24)</t>
  </si>
  <si>
    <t>Finanszírozási kiadások  (14+….+24)</t>
  </si>
  <si>
    <t>26.</t>
  </si>
  <si>
    <t>BEVÉTELEK ÖSSZESEN (13+14+15+25)</t>
  </si>
  <si>
    <t>KIADÁSOK ÖSSZESEN (13+25)</t>
  </si>
  <si>
    <t>27.</t>
  </si>
  <si>
    <t>Költségvetési hiány</t>
  </si>
  <si>
    <t>Költségvetési többlet</t>
  </si>
  <si>
    <t xml:space="preserve"> II. FELHALMOZÁSI CÉLÚ BEVÉTELEK ÉS KIADÁSOK MÉRLEGE</t>
  </si>
  <si>
    <t>Vagyoni értékű jogok értékesítése, hasznosítása</t>
  </si>
  <si>
    <t>Pénzügyi befeketetésekből származó bevétel</t>
  </si>
  <si>
    <t>EU-s forrásból finansz. Támogatással megv.prog.</t>
  </si>
  <si>
    <t>Központosított elkőirányzatokból támogatás</t>
  </si>
  <si>
    <t>EU-s forrásból finansz. Onk.i hozzájárulás</t>
  </si>
  <si>
    <t>Átvett pénzeszközök államháztartáson kívülről</t>
  </si>
  <si>
    <t>EU-s támogatásból származó forrás</t>
  </si>
  <si>
    <t>Költségvetési bevételek összesen</t>
  </si>
  <si>
    <t>Előző évi felh.célú pénzm.igénybev.</t>
  </si>
  <si>
    <t>Hossuú lejáratú hitelek felvétele</t>
  </si>
  <si>
    <t>Befektetési célú belföldi, külföldi értékpapírok kibocsátása</t>
  </si>
  <si>
    <t>Befektetési célú belf., külf., értékpapírok vásárlása</t>
  </si>
  <si>
    <t>Egyéb felhalmozási finanszírozási célú bevétel</t>
  </si>
  <si>
    <t>Finanszírozási célú bev. (13+…+21)</t>
  </si>
  <si>
    <t>Finanszírozási célú kiadás (12+…+21)</t>
  </si>
  <si>
    <t>BEVÉTELEK ÖSSZESEN (11+12+22)</t>
  </si>
  <si>
    <t>KIADÁSOK ÖSSZESEN (11+22)</t>
  </si>
  <si>
    <t>Igazgatási szolgáltatás díjbevétele</t>
  </si>
  <si>
    <t>Államháztartáson kívülre nyújtott szolgáltatások</t>
  </si>
  <si>
    <t>Államháztartáson kívüli egyéb sajátos bevétel</t>
  </si>
  <si>
    <t>Különféle bírságok</t>
  </si>
  <si>
    <t>Talajterhelési díj</t>
  </si>
  <si>
    <t>Központosított támogatás</t>
  </si>
  <si>
    <t>Műk.képtelenné vált helyi önk.kieg.tám.</t>
  </si>
  <si>
    <t>Önkormányzatok egyéb költségvetési támogatása</t>
  </si>
  <si>
    <t>Működési célú, támogatásértékű bevétel</t>
  </si>
  <si>
    <t>Felhalmozási célú, támogatásértékű bevétel</t>
  </si>
  <si>
    <t>Kiszámlázott termékek szolgáltatások áfa-ja</t>
  </si>
  <si>
    <t>Alkalmazottak térítési díja</t>
  </si>
  <si>
    <t xml:space="preserve">Caffetéria juttatás </t>
  </si>
  <si>
    <t>Szociális hozzájárulási adó</t>
  </si>
  <si>
    <t>Szakmai anyag és kisértékű tárgyi eszközök</t>
  </si>
  <si>
    <t>Reprezentáció, reklám kiadások</t>
  </si>
  <si>
    <t>Rendszeres gyermekvédelmi támogatás</t>
  </si>
  <si>
    <t>Köztemetés</t>
  </si>
  <si>
    <t>Felügyelet alá tartozó költségvet.sz. támogatása</t>
  </si>
  <si>
    <t>Támogatás értékű kiadások</t>
  </si>
  <si>
    <t>Munkaa.terhelő jár. és szoc. hozzájár.adó</t>
  </si>
  <si>
    <t>Működési költségvetés</t>
  </si>
  <si>
    <t>Felhalmozási költségvetés</t>
  </si>
  <si>
    <t>Kölcsönök</t>
  </si>
  <si>
    <t>Szoc.segély, foglalkoztatást helyettesítő tám.</t>
  </si>
  <si>
    <t>Kapott támogatás</t>
  </si>
  <si>
    <t>Működési és felhalmozási célú támog.ért. bev.</t>
  </si>
  <si>
    <t>Előző évi maradvány</t>
  </si>
  <si>
    <t>Előző évi működési és felhalm. c.marad.átvét.</t>
  </si>
  <si>
    <t>Működési bevételek, közhatalmi bevétel</t>
  </si>
  <si>
    <t xml:space="preserve"> - Személyi jövedelemadó helyben maradó része </t>
  </si>
  <si>
    <t xml:space="preserve"> - Jövedelemkülönbség mérséklése</t>
  </si>
  <si>
    <t xml:space="preserve"> - Gépjárműadó</t>
  </si>
  <si>
    <t xml:space="preserve"> - Termőföld bérbeadás</t>
  </si>
  <si>
    <t>Köznevelési és gyermekétk. feladatok támog.</t>
  </si>
  <si>
    <t>Helyi önkorm. műk. általános támogatása</t>
  </si>
  <si>
    <t xml:space="preserve"> - Vadászati jog értékesitése</t>
  </si>
  <si>
    <t>Működési és felhalm. célú átvett pénzeszk.</t>
  </si>
  <si>
    <t>Átvett pénzeszköz közös hivatal működt.</t>
  </si>
  <si>
    <t>Könyvtári és közművelődési feladatok tám.</t>
  </si>
  <si>
    <t>Anyagbeszerzés</t>
  </si>
  <si>
    <t>Önkormányzat bevételei összesen</t>
  </si>
  <si>
    <t>Felhalmozási célú hitel felvétel</t>
  </si>
  <si>
    <t>Egyéb sajátos bevétel</t>
  </si>
  <si>
    <t>Kezesség vállalási tartalék</t>
  </si>
  <si>
    <t>4.3.</t>
  </si>
  <si>
    <t>Kezességvállalási tartalék</t>
  </si>
  <si>
    <t>Köznevelési és gyermekérk. Feladatok támogatása</t>
  </si>
  <si>
    <t xml:space="preserve">Könyvtári és közművelődési feladatok támogatása </t>
  </si>
  <si>
    <t>Egyenleg</t>
  </si>
  <si>
    <t>Sorszám</t>
  </si>
  <si>
    <t>2</t>
  </si>
  <si>
    <t>7.1</t>
  </si>
  <si>
    <t>11</t>
  </si>
  <si>
    <t>Helyi önkormányzatok műk általános támogatása</t>
  </si>
  <si>
    <t>Közös hivatal működtetésére átvett pénzeszköz</t>
  </si>
  <si>
    <t>Működési célú, támogatás értékű bevétel</t>
  </si>
  <si>
    <t>Felhalmozási célú támogatásértékű bevétel (6.2.1+….+6.2.4)</t>
  </si>
  <si>
    <t>Működési célú támogatásértékű bevétel (6.1.1+…+6.1.6)</t>
  </si>
  <si>
    <t>Dologi és egyéb folyó kiadások</t>
  </si>
  <si>
    <t>III. Kölcsön</t>
  </si>
  <si>
    <t xml:space="preserve">           Felhalmozási célú pénzügyi müveletek bevételei (1.mell.1sz.tábl.12.2.sor)</t>
  </si>
  <si>
    <t>1. számú táblázat</t>
  </si>
  <si>
    <t>2. számú táblázat</t>
  </si>
  <si>
    <t>3. számú táblázat</t>
  </si>
  <si>
    <t>4. számú táblázat</t>
  </si>
  <si>
    <t>VII. Kölcsönök</t>
  </si>
  <si>
    <t xml:space="preserve"> - Építmény adó</t>
  </si>
  <si>
    <t>Egyes jövedelempótló támogatások kiegészítések</t>
  </si>
  <si>
    <t>Hozzájárulás a pénzbeni szociális ellátáshoz</t>
  </si>
  <si>
    <t>Egyes szociális és gyermekjóléti feladatok támog</t>
  </si>
  <si>
    <t>Központosított műk. c. lakott külterület</t>
  </si>
  <si>
    <t>Vegyszer beszerzés</t>
  </si>
  <si>
    <t>Reklám propaganda</t>
  </si>
  <si>
    <t>Rendkívüli gyermekvédelmi</t>
  </si>
  <si>
    <t xml:space="preserve"> - Közös Hivatal</t>
  </si>
  <si>
    <t xml:space="preserve"> - Bátaszék orvosi ügyelet</t>
  </si>
  <si>
    <t>Tám.ért. működési kiad. Gépjármű adó 60%</t>
  </si>
  <si>
    <t>Műk.c.pe.átadás fejezeteknek</t>
  </si>
  <si>
    <t>Egyes szociális és gyermekjóléti feladatok támogatása</t>
  </si>
  <si>
    <t>Központosított működési c. támogatás lakott külterületek</t>
  </si>
  <si>
    <t>5.9</t>
  </si>
  <si>
    <t>5.10</t>
  </si>
  <si>
    <t xml:space="preserve"> (Mórágy Község Önkormányzat)</t>
  </si>
  <si>
    <t>(Mórágy Község Önkormányzat)</t>
  </si>
  <si>
    <t xml:space="preserve"> (Mórágyi Óvoda és Egységes Óvoda-Bölcsöde)</t>
  </si>
  <si>
    <t>(Mórágyi Óvoda és Egységes Óvoda-Bölcsöde)</t>
  </si>
  <si>
    <t xml:space="preserve"> (Önkormányzat és Intézménye összevont)</t>
  </si>
  <si>
    <t>(Önkormányzat és Intézménye összevont)</t>
  </si>
  <si>
    <t>le önkormányzaton belüli halmozódás (finansz)</t>
  </si>
  <si>
    <t>2013. évi eredeti előirányzat</t>
  </si>
  <si>
    <t>2013. évi módosított előirányzat</t>
  </si>
  <si>
    <t>Eredeti előirányzat</t>
  </si>
  <si>
    <t>Módosított ei.</t>
  </si>
  <si>
    <t>eredeti</t>
  </si>
  <si>
    <t>módosított</t>
  </si>
  <si>
    <t>Államh. belülre továbbszámlázott szolgáltatás</t>
  </si>
  <si>
    <t>Szerkezetátalakítási tartalék</t>
  </si>
  <si>
    <t>Egyéb működési célú központi támogatás</t>
  </si>
  <si>
    <t>Függő, átfutó, kiegyenlítő bevételek</t>
  </si>
  <si>
    <t>Függő, átfutó, kiegyenlítő kiadások</t>
  </si>
  <si>
    <t>Egyéb működési finanszírozási célú bevétel</t>
  </si>
  <si>
    <t>Függő, átfutó kiegyenlítő kiadás</t>
  </si>
  <si>
    <t>Függő, átfutó, kiegyenlítő kiadás</t>
  </si>
  <si>
    <t>Előző évi kp-i kieg, visszatérülés</t>
  </si>
  <si>
    <t>Függő, kiegyenlítő, átfutó kiadások</t>
  </si>
  <si>
    <t>Előző évi költségvetési kiegészítések, visszatérülések</t>
  </si>
  <si>
    <t>Függő, kiegyenlítő, átfutó bevételek</t>
  </si>
  <si>
    <t>Felhalmozási kiadásokhoz kapcsolódó ÁFA bevét</t>
  </si>
  <si>
    <t>Kötbér, egyéb kártérítés, bánatpénz bevétele</t>
  </si>
  <si>
    <t>Illetménykiegészítések, pótlékok</t>
  </si>
  <si>
    <t>Továbbszámlázott szolg. állah. kívülre</t>
  </si>
  <si>
    <t>Továbbszámlázott szolg. állah. Belülre</t>
  </si>
  <si>
    <t>Felhalmozási kiadáshoz kapcs. Felhalm ÁFA bef.</t>
  </si>
  <si>
    <t>Egyéb befizetési kötelezettség</t>
  </si>
  <si>
    <t>Önk.által saját hat.körben nyújtott pénzb..ellátás</t>
  </si>
  <si>
    <t>Felhalm.célú támogatás</t>
  </si>
  <si>
    <t>Műk.c.pe.átadás államháztartáson kívülre</t>
  </si>
  <si>
    <t>Függő, átfutó, kiegyenlítendő bevétel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</si>
</sst>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);[Red]\(#,##0\)"/>
    <numFmt numFmtId="168" formatCode="#,##0.00_);[Red]\(#,##0.00\)"/>
    <numFmt numFmtId="169" formatCode="&quot; Ft&quot;#,##0_);[Red]\(&quot; Ft&quot;#,##0\)"/>
    <numFmt numFmtId="170" formatCode="&quot; Ft&quot;#,##0.00_);[Red]\(&quot; Ft&quot;#,##0.00\)"/>
    <numFmt numFmtId="171" formatCode="#,##0.0"/>
    <numFmt numFmtId="172" formatCode="#,##0_ ;\-#,##0\ "/>
    <numFmt numFmtId="173" formatCode="0.0"/>
    <numFmt numFmtId="174" formatCode="#,##0.0_);[Red]\(#,##0.0\)"/>
    <numFmt numFmtId="175" formatCode="#,##0.000_);[Red]\(#,##0.000\)"/>
    <numFmt numFmtId="176" formatCode="#,##0.0000_);[Red]\(#,##0.0000\)"/>
    <numFmt numFmtId="177" formatCode="0.000"/>
    <numFmt numFmtId="178" formatCode="0.0%"/>
    <numFmt numFmtId="179" formatCode="_-* #,##0\ _F_t_-;\-* #,##0\ _F_t_-;_-* &quot;-&quot;??\ _F_t_-;_-@_-"/>
    <numFmt numFmtId="180" formatCode="#,\f\ő"/>
    <numFmt numFmtId="181" formatCode="General\ \f\ő"/>
  </numFmts>
  <fonts count="53">
    <font>
      <sz val="10"/>
      <name val="Arial CE"/>
      <family val="0"/>
    </font>
    <font>
      <sz val="10"/>
      <name val="MS Sans Serif"/>
      <family val="0"/>
    </font>
    <font>
      <sz val="8.5"/>
      <name val="MS Sans Serif"/>
      <family val="2"/>
    </font>
    <font>
      <b/>
      <sz val="10"/>
      <name val="Arial CE"/>
      <family val="0"/>
    </font>
    <font>
      <b/>
      <sz val="10"/>
      <name val="MS Sans Serif"/>
      <family val="2"/>
    </font>
    <font>
      <b/>
      <sz val="10"/>
      <color indexed="8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41"/>
      </patternFill>
    </fill>
    <fill>
      <patternFill patternType="lightGrid">
        <fgColor indexed="41"/>
        <bgColor indexed="9"/>
      </patternFill>
    </fill>
    <fill>
      <patternFill patternType="lightGrid">
        <fgColor indexed="27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/>
      <protection/>
    </xf>
    <xf numFmtId="0" fontId="3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41" fontId="1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vertical="center"/>
      <protection/>
    </xf>
    <xf numFmtId="0" fontId="1" fillId="32" borderId="0" xfId="56" applyNumberFormat="1" applyFont="1" applyFill="1" applyBorder="1" applyAlignment="1" applyProtection="1">
      <alignment/>
      <protection/>
    </xf>
    <xf numFmtId="41" fontId="1" fillId="0" borderId="0" xfId="56" applyNumberFormat="1" applyFont="1" applyFill="1" applyBorder="1" applyAlignment="1" applyProtection="1">
      <alignment horizontal="center"/>
      <protection/>
    </xf>
    <xf numFmtId="41" fontId="1" fillId="0" borderId="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32" borderId="0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3" fillId="0" borderId="12" xfId="56" applyNumberFormat="1" applyFont="1" applyFill="1" applyBorder="1" applyAlignment="1" applyProtection="1">
      <alignment/>
      <protection/>
    </xf>
    <xf numFmtId="41" fontId="4" fillId="0" borderId="0" xfId="56" applyNumberFormat="1" applyFont="1" applyFill="1" applyBorder="1" applyAlignment="1" applyProtection="1">
      <alignment horizontal="center"/>
      <protection/>
    </xf>
    <xf numFmtId="0" fontId="0" fillId="0" borderId="19" xfId="56" applyNumberFormat="1" applyFont="1" applyFill="1" applyBorder="1" applyAlignment="1" applyProtection="1">
      <alignment/>
      <protection/>
    </xf>
    <xf numFmtId="41" fontId="17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41" fontId="17" fillId="0" borderId="11" xfId="0" applyNumberFormat="1" applyFont="1" applyBorder="1" applyAlignment="1">
      <alignment/>
    </xf>
    <xf numFmtId="41" fontId="17" fillId="0" borderId="16" xfId="0" applyNumberFormat="1" applyFont="1" applyBorder="1" applyAlignment="1">
      <alignment/>
    </xf>
    <xf numFmtId="41" fontId="17" fillId="0" borderId="18" xfId="0" applyNumberFormat="1" applyFont="1" applyBorder="1" applyAlignment="1">
      <alignment/>
    </xf>
    <xf numFmtId="41" fontId="13" fillId="0" borderId="13" xfId="0" applyNumberFormat="1" applyFont="1" applyBorder="1" applyAlignment="1">
      <alignment/>
    </xf>
    <xf numFmtId="41" fontId="13" fillId="0" borderId="13" xfId="0" applyNumberFormat="1" applyFont="1" applyBorder="1" applyAlignment="1">
      <alignment/>
    </xf>
    <xf numFmtId="41" fontId="0" fillId="0" borderId="0" xfId="0" applyNumberFormat="1" applyAlignment="1">
      <alignment/>
    </xf>
    <xf numFmtId="41" fontId="9" fillId="0" borderId="0" xfId="0" applyNumberFormat="1" applyFont="1" applyAlignment="1">
      <alignment horizontal="right"/>
    </xf>
    <xf numFmtId="41" fontId="14" fillId="0" borderId="0" xfId="0" applyNumberFormat="1" applyFont="1" applyAlignment="1">
      <alignment/>
    </xf>
    <xf numFmtId="41" fontId="1" fillId="0" borderId="0" xfId="56" applyNumberFormat="1" applyFont="1" applyFill="1" applyBorder="1" applyAlignment="1" applyProtection="1">
      <alignment horizontal="right"/>
      <protection/>
    </xf>
    <xf numFmtId="41" fontId="1" fillId="0" borderId="0" xfId="64" applyNumberFormat="1" applyFont="1" applyFill="1" applyBorder="1" applyAlignment="1" applyProtection="1">
      <alignment horizontal="center"/>
      <protection/>
    </xf>
    <xf numFmtId="49" fontId="0" fillId="0" borderId="0" xfId="56" applyNumberFormat="1" applyFont="1" applyFill="1" applyBorder="1" applyAlignment="1" applyProtection="1">
      <alignment/>
      <protection/>
    </xf>
    <xf numFmtId="41" fontId="0" fillId="0" borderId="0" xfId="56" applyNumberFormat="1" applyFont="1" applyFill="1" applyBorder="1" applyAlignment="1" applyProtection="1">
      <alignment horizontal="center"/>
      <protection/>
    </xf>
    <xf numFmtId="41" fontId="1" fillId="0" borderId="0" xfId="56" applyNumberFormat="1" applyFont="1" applyFill="1" applyBorder="1" applyAlignment="1" applyProtection="1">
      <alignment horizontal="center"/>
      <protection/>
    </xf>
    <xf numFmtId="41" fontId="4" fillId="0" borderId="0" xfId="56" applyNumberFormat="1" applyFont="1" applyFill="1" applyBorder="1" applyAlignment="1" applyProtection="1">
      <alignment horizontal="center"/>
      <protection/>
    </xf>
    <xf numFmtId="41" fontId="3" fillId="0" borderId="0" xfId="56" applyNumberFormat="1" applyFont="1" applyFill="1" applyBorder="1" applyAlignment="1" applyProtection="1">
      <alignment horizontal="center"/>
      <protection/>
    </xf>
    <xf numFmtId="41" fontId="5" fillId="0" borderId="0" xfId="56" applyNumberFormat="1" applyFont="1" applyFill="1" applyBorder="1" applyAlignment="1" applyProtection="1">
      <alignment horizontal="center"/>
      <protection/>
    </xf>
    <xf numFmtId="41" fontId="3" fillId="0" borderId="0" xfId="56" applyNumberFormat="1" applyFont="1" applyFill="1" applyBorder="1" applyAlignment="1" applyProtection="1">
      <alignment/>
      <protection/>
    </xf>
    <xf numFmtId="41" fontId="3" fillId="0" borderId="0" xfId="56" applyNumberFormat="1" applyFont="1" applyFill="1" applyBorder="1" applyAlignment="1" applyProtection="1">
      <alignment horizontal="right"/>
      <protection/>
    </xf>
    <xf numFmtId="0" fontId="3" fillId="33" borderId="0" xfId="56" applyNumberFormat="1" applyFont="1" applyFill="1" applyBorder="1" applyAlignment="1" applyProtection="1">
      <alignment/>
      <protection/>
    </xf>
    <xf numFmtId="41" fontId="4" fillId="33" borderId="0" xfId="56" applyNumberFormat="1" applyFont="1" applyFill="1" applyBorder="1" applyAlignment="1" applyProtection="1">
      <alignment horizontal="right"/>
      <protection/>
    </xf>
    <xf numFmtId="41" fontId="4" fillId="33" borderId="0" xfId="56" applyNumberFormat="1" applyFont="1" applyFill="1" applyBorder="1" applyAlignment="1" applyProtection="1">
      <alignment horizontal="center"/>
      <protection/>
    </xf>
    <xf numFmtId="41" fontId="4" fillId="33" borderId="0" xfId="56" applyNumberFormat="1" applyFont="1" applyFill="1" applyBorder="1" applyAlignment="1" applyProtection="1">
      <alignment/>
      <protection/>
    </xf>
    <xf numFmtId="41" fontId="4" fillId="33" borderId="0" xfId="56" applyNumberFormat="1" applyFont="1" applyFill="1" applyBorder="1" applyAlignment="1" applyProtection="1">
      <alignment horizontal="center"/>
      <protection/>
    </xf>
    <xf numFmtId="0" fontId="3" fillId="33" borderId="0" xfId="56" applyNumberFormat="1" applyFont="1" applyFill="1" applyBorder="1" applyAlignment="1" applyProtection="1">
      <alignment/>
      <protection/>
    </xf>
    <xf numFmtId="41" fontId="4" fillId="33" borderId="0" xfId="56" applyNumberFormat="1" applyFont="1" applyFill="1" applyBorder="1" applyAlignment="1" applyProtection="1">
      <alignment horizontal="center"/>
      <protection/>
    </xf>
    <xf numFmtId="0" fontId="4" fillId="34" borderId="0" xfId="56" applyNumberFormat="1" applyFont="1" applyFill="1" applyBorder="1" applyAlignment="1" applyProtection="1">
      <alignment/>
      <protection/>
    </xf>
    <xf numFmtId="0" fontId="3" fillId="34" borderId="0" xfId="56" applyNumberFormat="1" applyFont="1" applyFill="1" applyBorder="1" applyAlignment="1" applyProtection="1">
      <alignment vertical="center"/>
      <protection/>
    </xf>
    <xf numFmtId="41" fontId="4" fillId="34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1" fontId="1" fillId="0" borderId="0" xfId="56" applyNumberFormat="1" applyFont="1" applyFill="1" applyBorder="1" applyAlignment="1" applyProtection="1">
      <alignment horizontal="center"/>
      <protection/>
    </xf>
    <xf numFmtId="0" fontId="1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NumberFormat="1" applyFont="1" applyFill="1" applyBorder="1" applyAlignment="1" applyProtection="1">
      <alignment horizontal="center"/>
      <protection/>
    </xf>
    <xf numFmtId="0" fontId="1" fillId="33" borderId="0" xfId="56" applyNumberFormat="1" applyFont="1" applyFill="1" applyBorder="1" applyAlignment="1" applyProtection="1">
      <alignment horizontal="center"/>
      <protection/>
    </xf>
    <xf numFmtId="0" fontId="0" fillId="33" borderId="0" xfId="56" applyNumberFormat="1" applyFont="1" applyFill="1" applyBorder="1" applyAlignment="1" applyProtection="1">
      <alignment/>
      <protection/>
    </xf>
    <xf numFmtId="0" fontId="1" fillId="35" borderId="0" xfId="56" applyNumberFormat="1" applyFont="1" applyFill="1" applyBorder="1" applyAlignment="1" applyProtection="1">
      <alignment horizontal="center"/>
      <protection/>
    </xf>
    <xf numFmtId="0" fontId="4" fillId="35" borderId="0" xfId="56" applyNumberFormat="1" applyFont="1" applyFill="1" applyBorder="1" applyAlignment="1" applyProtection="1">
      <alignment horizontal="center"/>
      <protection/>
    </xf>
    <xf numFmtId="0" fontId="3" fillId="35" borderId="0" xfId="56" applyNumberFormat="1" applyFont="1" applyFill="1" applyBorder="1" applyAlignment="1" applyProtection="1">
      <alignment/>
      <protection/>
    </xf>
    <xf numFmtId="41" fontId="4" fillId="35" borderId="0" xfId="56" applyNumberFormat="1" applyFont="1" applyFill="1" applyBorder="1" applyAlignment="1" applyProtection="1">
      <alignment horizontal="center"/>
      <protection/>
    </xf>
    <xf numFmtId="41" fontId="1" fillId="33" borderId="0" xfId="56" applyNumberFormat="1" applyFont="1" applyFill="1" applyBorder="1" applyAlignment="1" applyProtection="1">
      <alignment horizontal="center"/>
      <protection/>
    </xf>
    <xf numFmtId="41" fontId="4" fillId="35" borderId="0" xfId="56" applyNumberFormat="1" applyFont="1" applyFill="1" applyBorder="1" applyAlignment="1" applyProtection="1">
      <alignment horizontal="center"/>
      <protection/>
    </xf>
    <xf numFmtId="0" fontId="4" fillId="35" borderId="0" xfId="56" applyNumberFormat="1" applyFont="1" applyFill="1" applyBorder="1" applyAlignment="1" applyProtection="1">
      <alignment horizontal="center"/>
      <protection/>
    </xf>
    <xf numFmtId="0" fontId="3" fillId="35" borderId="0" xfId="56" applyNumberFormat="1" applyFont="1" applyFill="1" applyBorder="1" applyAlignment="1" applyProtection="1">
      <alignment/>
      <protection/>
    </xf>
    <xf numFmtId="0" fontId="1" fillId="35" borderId="0" xfId="56" applyNumberFormat="1" applyFont="1" applyFill="1" applyBorder="1" applyAlignment="1" applyProtection="1">
      <alignment horizontal="center"/>
      <protection/>
    </xf>
    <xf numFmtId="0" fontId="4" fillId="35" borderId="0" xfId="56" applyNumberFormat="1" applyFont="1" applyFill="1" applyBorder="1" applyAlignment="1" applyProtection="1">
      <alignment horizontal="center"/>
      <protection/>
    </xf>
    <xf numFmtId="0" fontId="4" fillId="33" borderId="0" xfId="56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4" borderId="0" xfId="57" applyNumberFormat="1" applyFont="1" applyFill="1" applyBorder="1" applyAlignment="1" applyProtection="1">
      <alignment horizontal="center" vertical="top" textRotation="90" wrapText="1"/>
      <protection/>
    </xf>
    <xf numFmtId="0" fontId="3" fillId="34" borderId="0" xfId="57" applyNumberFormat="1" applyFont="1" applyFill="1" applyBorder="1" applyAlignment="1" applyProtection="1">
      <alignment horizontal="center" vertical="center"/>
      <protection/>
    </xf>
    <xf numFmtId="0" fontId="3" fillId="34" borderId="0" xfId="57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41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1" fontId="1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49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41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49" fontId="15" fillId="35" borderId="0" xfId="0" applyNumberFormat="1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41" fontId="15" fillId="35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41" fontId="16" fillId="33" borderId="0" xfId="0" applyNumberFormat="1" applyFont="1" applyFill="1" applyBorder="1" applyAlignment="1">
      <alignment/>
    </xf>
    <xf numFmtId="49" fontId="16" fillId="36" borderId="0" xfId="0" applyNumberFormat="1" applyFont="1" applyFill="1" applyBorder="1" applyAlignment="1">
      <alignment horizontal="center"/>
    </xf>
    <xf numFmtId="0" fontId="16" fillId="36" borderId="0" xfId="0" applyFont="1" applyFill="1" applyBorder="1" applyAlignment="1">
      <alignment/>
    </xf>
    <xf numFmtId="41" fontId="16" fillId="36" borderId="0" xfId="0" applyNumberFormat="1" applyFont="1" applyFill="1" applyBorder="1" applyAlignment="1">
      <alignment/>
    </xf>
    <xf numFmtId="49" fontId="16" fillId="37" borderId="0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/>
    </xf>
    <xf numFmtId="41" fontId="16" fillId="37" borderId="0" xfId="0" applyNumberFormat="1" applyFont="1" applyFill="1" applyBorder="1" applyAlignment="1">
      <alignment/>
    </xf>
    <xf numFmtId="49" fontId="16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41" fontId="16" fillId="38" borderId="0" xfId="0" applyNumberFormat="1" applyFont="1" applyFill="1" applyBorder="1" applyAlignment="1">
      <alignment/>
    </xf>
    <xf numFmtId="49" fontId="15" fillId="38" borderId="0" xfId="0" applyNumberFormat="1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41" fontId="15" fillId="38" borderId="0" xfId="0" applyNumberFormat="1" applyFont="1" applyFill="1" applyBorder="1" applyAlignment="1">
      <alignment/>
    </xf>
    <xf numFmtId="49" fontId="14" fillId="38" borderId="0" xfId="0" applyNumberFormat="1" applyFont="1" applyFill="1" applyBorder="1" applyAlignment="1">
      <alignment horizontal="center"/>
    </xf>
    <xf numFmtId="0" fontId="14" fillId="38" borderId="0" xfId="0" applyFont="1" applyFill="1" applyBorder="1" applyAlignment="1">
      <alignment/>
    </xf>
    <xf numFmtId="41" fontId="14" fillId="38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/>
    </xf>
    <xf numFmtId="41" fontId="13" fillId="38" borderId="13" xfId="0" applyNumberFormat="1" applyFont="1" applyFill="1" applyBorder="1" applyAlignment="1">
      <alignment/>
    </xf>
    <xf numFmtId="0" fontId="13" fillId="34" borderId="13" xfId="0" applyFont="1" applyFill="1" applyBorder="1" applyAlignment="1">
      <alignment/>
    </xf>
    <xf numFmtId="41" fontId="13" fillId="34" borderId="13" xfId="0" applyNumberFormat="1" applyFont="1" applyFill="1" applyBorder="1" applyAlignment="1">
      <alignment/>
    </xf>
    <xf numFmtId="41" fontId="15" fillId="34" borderId="0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/>
    </xf>
    <xf numFmtId="41" fontId="13" fillId="34" borderId="13" xfId="0" applyNumberFormat="1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/>
    </xf>
    <xf numFmtId="41" fontId="13" fillId="38" borderId="1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41" fontId="13" fillId="38" borderId="23" xfId="0" applyNumberFormat="1" applyFont="1" applyFill="1" applyBorder="1" applyAlignment="1">
      <alignment/>
    </xf>
    <xf numFmtId="41" fontId="13" fillId="34" borderId="23" xfId="0" applyNumberFormat="1" applyFont="1" applyFill="1" applyBorder="1" applyAlignment="1">
      <alignment/>
    </xf>
    <xf numFmtId="41" fontId="13" fillId="0" borderId="23" xfId="0" applyNumberFormat="1" applyFont="1" applyBorder="1" applyAlignment="1">
      <alignment/>
    </xf>
    <xf numFmtId="41" fontId="17" fillId="0" borderId="24" xfId="0" applyNumberFormat="1" applyFont="1" applyBorder="1" applyAlignment="1">
      <alignment/>
    </xf>
    <xf numFmtId="41" fontId="17" fillId="0" borderId="25" xfId="0" applyNumberFormat="1" applyFont="1" applyBorder="1" applyAlignment="1">
      <alignment/>
    </xf>
    <xf numFmtId="41" fontId="17" fillId="0" borderId="26" xfId="0" applyNumberFormat="1" applyFont="1" applyBorder="1" applyAlignment="1">
      <alignment/>
    </xf>
    <xf numFmtId="41" fontId="17" fillId="0" borderId="27" xfId="0" applyNumberFormat="1" applyFont="1" applyBorder="1" applyAlignment="1">
      <alignment/>
    </xf>
    <xf numFmtId="41" fontId="17" fillId="0" borderId="28" xfId="0" applyNumberFormat="1" applyFont="1" applyBorder="1" applyAlignment="1">
      <alignment/>
    </xf>
    <xf numFmtId="41" fontId="13" fillId="34" borderId="13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3" fillId="38" borderId="23" xfId="0" applyFont="1" applyFill="1" applyBorder="1" applyAlignment="1">
      <alignment/>
    </xf>
    <xf numFmtId="41" fontId="13" fillId="38" borderId="30" xfId="0" applyNumberFormat="1" applyFont="1" applyFill="1" applyBorder="1" applyAlignment="1">
      <alignment/>
    </xf>
    <xf numFmtId="41" fontId="17" fillId="0" borderId="31" xfId="0" applyNumberFormat="1" applyFont="1" applyBorder="1" applyAlignment="1">
      <alignment/>
    </xf>
    <xf numFmtId="0" fontId="13" fillId="38" borderId="23" xfId="0" applyFont="1" applyFill="1" applyBorder="1" applyAlignment="1">
      <alignment/>
    </xf>
    <xf numFmtId="41" fontId="13" fillId="38" borderId="30" xfId="0" applyNumberFormat="1" applyFont="1" applyFill="1" applyBorder="1" applyAlignment="1">
      <alignment/>
    </xf>
    <xf numFmtId="41" fontId="13" fillId="38" borderId="22" xfId="0" applyNumberFormat="1" applyFont="1" applyFill="1" applyBorder="1" applyAlignment="1">
      <alignment/>
    </xf>
    <xf numFmtId="41" fontId="13" fillId="38" borderId="32" xfId="0" applyNumberFormat="1" applyFont="1" applyFill="1" applyBorder="1" applyAlignment="1">
      <alignment/>
    </xf>
    <xf numFmtId="0" fontId="13" fillId="38" borderId="32" xfId="0" applyFont="1" applyFill="1" applyBorder="1" applyAlignment="1">
      <alignment/>
    </xf>
    <xf numFmtId="41" fontId="13" fillId="38" borderId="32" xfId="0" applyNumberFormat="1" applyFont="1" applyFill="1" applyBorder="1" applyAlignment="1">
      <alignment/>
    </xf>
    <xf numFmtId="41" fontId="17" fillId="0" borderId="33" xfId="0" applyNumberFormat="1" applyFont="1" applyBorder="1" applyAlignment="1">
      <alignment/>
    </xf>
    <xf numFmtId="41" fontId="17" fillId="0" borderId="34" xfId="0" applyNumberFormat="1" applyFont="1" applyBorder="1" applyAlignment="1">
      <alignment/>
    </xf>
    <xf numFmtId="41" fontId="17" fillId="0" borderId="35" xfId="0" applyNumberFormat="1" applyFont="1" applyBorder="1" applyAlignment="1">
      <alignment/>
    </xf>
    <xf numFmtId="41" fontId="17" fillId="0" borderId="36" xfId="0" applyNumberFormat="1" applyFont="1" applyBorder="1" applyAlignment="1">
      <alignment/>
    </xf>
    <xf numFmtId="0" fontId="13" fillId="38" borderId="37" xfId="0" applyFont="1" applyFill="1" applyBorder="1" applyAlignment="1">
      <alignment/>
    </xf>
    <xf numFmtId="41" fontId="13" fillId="34" borderId="38" xfId="0" applyNumberFormat="1" applyFont="1" applyFill="1" applyBorder="1" applyAlignment="1">
      <alignment/>
    </xf>
    <xf numFmtId="41" fontId="13" fillId="0" borderId="38" xfId="0" applyNumberFormat="1" applyFont="1" applyBorder="1" applyAlignment="1">
      <alignment/>
    </xf>
    <xf numFmtId="0" fontId="13" fillId="38" borderId="30" xfId="0" applyFont="1" applyFill="1" applyBorder="1" applyAlignment="1">
      <alignment/>
    </xf>
    <xf numFmtId="0" fontId="13" fillId="38" borderId="32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3" fillId="38" borderId="37" xfId="0" applyFont="1" applyFill="1" applyBorder="1" applyAlignment="1">
      <alignment horizontal="center"/>
    </xf>
    <xf numFmtId="0" fontId="12" fillId="0" borderId="0" xfId="56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.sz.melléklet" xfId="56"/>
    <cellStyle name="Normál_2.sz.melléklet_Háromnegyedéves beszámoló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2014%20k&#246;lts&#233;gv.%20rendelet%20m&#243;dos&#237;t&#225;s%202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"/>
      <sheetName val="2.sz. melléklet"/>
      <sheetName val="3.sz. melléklet"/>
      <sheetName val="4. sz. melléklet"/>
      <sheetName val="5.sz.melléklet "/>
      <sheetName val="7.sz.melléklet "/>
      <sheetName val="8.sz.melléklet "/>
      <sheetName val="9.sz.melléklet"/>
      <sheetName val="10.sz.melléklet"/>
      <sheetName val="11.sz.melléklet "/>
      <sheetName val="12.sz.melléklet "/>
      <sheetName val="13.sz.melléklet"/>
      <sheetName val="14.sz.melléklet  "/>
      <sheetName val="15.sz.melléklet "/>
      <sheetName val="16.sz.melléklet "/>
      <sheetName val="18.sz.melléklet"/>
      <sheetName val="19.sz.melléklet"/>
      <sheetName val="20.sz.melléklet"/>
      <sheetName val="21.sz.melléklet"/>
      <sheetName val="22.sz.melléklet"/>
      <sheetName val="23.sz.melléklet"/>
      <sheetName val="24.sz.melléklet"/>
      <sheetName val="26.sz.melléklet"/>
    </sheetNames>
    <sheetDataSet>
      <sheetData sheetId="5">
        <row r="11">
          <cell r="F11">
            <v>9800</v>
          </cell>
          <cell r="G11">
            <v>10458</v>
          </cell>
        </row>
        <row r="12">
          <cell r="F12">
            <v>37669</v>
          </cell>
          <cell r="G12">
            <v>37458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1"/>
  <sheetViews>
    <sheetView view="pageBreakPreview" zoomScale="110" zoomScaleSheetLayoutView="110" zoomScalePageLayoutView="0" workbookViewId="0" topLeftCell="A1">
      <selection activeCell="F20" sqref="F20"/>
    </sheetView>
  </sheetViews>
  <sheetFormatPr defaultColWidth="9.00390625" defaultRowHeight="12.75"/>
  <cols>
    <col min="1" max="1" width="7.375" style="0" customWidth="1"/>
    <col min="2" max="2" width="36.25390625" style="0" customWidth="1"/>
    <col min="3" max="3" width="9.375" style="40" customWidth="1"/>
    <col min="4" max="4" width="8.00390625" style="40" customWidth="1"/>
  </cols>
  <sheetData>
    <row r="1" spans="1:4" ht="12.75">
      <c r="A1" s="13"/>
      <c r="B1" s="14"/>
      <c r="C1" s="42"/>
      <c r="D1" s="42"/>
    </row>
    <row r="2" spans="1:4" ht="12.75">
      <c r="A2" s="89"/>
      <c r="B2" s="90" t="s">
        <v>115</v>
      </c>
      <c r="C2" s="91"/>
      <c r="D2" s="91"/>
    </row>
    <row r="3" spans="1:4" ht="12.75">
      <c r="A3" s="128" t="s">
        <v>430</v>
      </c>
      <c r="B3" s="93"/>
      <c r="C3" s="94"/>
      <c r="D3" s="94"/>
    </row>
    <row r="4" spans="1:4" ht="12.75">
      <c r="A4" s="98" t="s">
        <v>418</v>
      </c>
      <c r="B4" s="99" t="s">
        <v>97</v>
      </c>
      <c r="C4" s="135" t="s">
        <v>462</v>
      </c>
      <c r="D4" s="135" t="s">
        <v>463</v>
      </c>
    </row>
    <row r="5" spans="1:4" ht="12.75">
      <c r="A5" s="105" t="s">
        <v>230</v>
      </c>
      <c r="B5" s="106" t="s">
        <v>117</v>
      </c>
      <c r="C5" s="107">
        <f>C6+C13+C22</f>
        <v>13399</v>
      </c>
      <c r="D5" s="107">
        <f>D6+D13+D22</f>
        <v>17432</v>
      </c>
    </row>
    <row r="6" spans="1:4" ht="12.75">
      <c r="A6" s="120" t="s">
        <v>419</v>
      </c>
      <c r="B6" s="121" t="s">
        <v>118</v>
      </c>
      <c r="C6" s="122">
        <f>C7+C8+C9+C10+C11+C12</f>
        <v>7404</v>
      </c>
      <c r="D6" s="122">
        <f>D7+D8+D9+D10+D11+D12</f>
        <v>6042</v>
      </c>
    </row>
    <row r="7" spans="1:4" ht="12.75">
      <c r="A7" s="92" t="s">
        <v>119</v>
      </c>
      <c r="B7" s="93" t="s">
        <v>5</v>
      </c>
      <c r="C7" s="94">
        <f>'5.sz.melléklet '!F16</f>
        <v>4804</v>
      </c>
      <c r="D7" s="94">
        <f>'5.sz.melléklet '!G16</f>
        <v>4993</v>
      </c>
    </row>
    <row r="8" spans="1:4" ht="12.75">
      <c r="A8" s="92" t="s">
        <v>120</v>
      </c>
      <c r="B8" s="93" t="s">
        <v>121</v>
      </c>
      <c r="C8" s="94">
        <f>'5.sz.melléklet '!F15</f>
        <v>0</v>
      </c>
      <c r="D8" s="94">
        <f>'5.sz.melléklet '!G15</f>
        <v>0</v>
      </c>
    </row>
    <row r="9" spans="1:4" ht="12.75">
      <c r="A9" s="92" t="s">
        <v>122</v>
      </c>
      <c r="B9" s="93" t="s">
        <v>8</v>
      </c>
      <c r="C9" s="94">
        <f>'5.sz.melléklet '!F20</f>
        <v>2600</v>
      </c>
      <c r="D9" s="94">
        <f>'5.sz.melléklet '!G20</f>
        <v>973</v>
      </c>
    </row>
    <row r="10" spans="1:4" ht="12.75">
      <c r="A10" s="92" t="s">
        <v>123</v>
      </c>
      <c r="B10" s="93" t="s">
        <v>124</v>
      </c>
      <c r="C10" s="94">
        <f>'5.sz.melléklet '!F25+'5.sz.melléklet '!F27</f>
        <v>0</v>
      </c>
      <c r="D10" s="94">
        <f>'5.sz.melléklet '!G25+'5.sz.melléklet '!G27</f>
        <v>0</v>
      </c>
    </row>
    <row r="11" spans="1:4" ht="12.75">
      <c r="A11" s="92" t="s">
        <v>125</v>
      </c>
      <c r="B11" s="93" t="s">
        <v>126</v>
      </c>
      <c r="C11" s="94">
        <f>'5.sz.melléklet '!F28</f>
        <v>0</v>
      </c>
      <c r="D11" s="94">
        <f>'5.sz.melléklet '!G28</f>
        <v>0</v>
      </c>
    </row>
    <row r="12" spans="1:4" ht="12.75">
      <c r="A12" s="92" t="s">
        <v>127</v>
      </c>
      <c r="B12" s="93" t="s">
        <v>128</v>
      </c>
      <c r="C12" s="94"/>
      <c r="D12" s="94">
        <v>76</v>
      </c>
    </row>
    <row r="13" spans="1:4" ht="12.75">
      <c r="A13" s="120" t="s">
        <v>129</v>
      </c>
      <c r="B13" s="121" t="s">
        <v>130</v>
      </c>
      <c r="C13" s="122">
        <f>C14+C15+C16+C17+C18+C19+C20+C21</f>
        <v>5995</v>
      </c>
      <c r="D13" s="122">
        <f>D14+D15+D16+D17+D18+D19+D20+D21</f>
        <v>11390</v>
      </c>
    </row>
    <row r="14" spans="1:4" ht="12.75">
      <c r="A14" s="92" t="s">
        <v>131</v>
      </c>
      <c r="B14" s="93" t="s">
        <v>132</v>
      </c>
      <c r="C14" s="94"/>
      <c r="D14" s="94"/>
    </row>
    <row r="15" spans="1:4" ht="12.75">
      <c r="A15" s="92" t="s">
        <v>133</v>
      </c>
      <c r="B15" s="93" t="s">
        <v>134</v>
      </c>
      <c r="C15" s="94">
        <f>'5.sz.melléklet '!F4</f>
        <v>3545</v>
      </c>
      <c r="D15" s="94">
        <f>'5.sz.melléklet '!G4</f>
        <v>4278</v>
      </c>
    </row>
    <row r="16" spans="1:4" ht="12.75">
      <c r="A16" s="92" t="s">
        <v>135</v>
      </c>
      <c r="B16" s="93" t="s">
        <v>94</v>
      </c>
      <c r="C16" s="94">
        <f>'5.sz.melléklet '!F6</f>
        <v>1443</v>
      </c>
      <c r="D16" s="94">
        <f>'5.sz.melléklet '!G6</f>
        <v>750</v>
      </c>
    </row>
    <row r="17" spans="1:4" ht="12.75">
      <c r="A17" s="92" t="s">
        <v>136</v>
      </c>
      <c r="B17" s="93" t="s">
        <v>137</v>
      </c>
      <c r="C17" s="94">
        <f>'5.sz.melléklet '!F7</f>
        <v>0</v>
      </c>
      <c r="D17" s="94">
        <f>'5.sz.melléklet '!G7</f>
        <v>0</v>
      </c>
    </row>
    <row r="18" spans="1:4" ht="12.75">
      <c r="A18" s="92" t="s">
        <v>138</v>
      </c>
      <c r="B18" s="93" t="s">
        <v>93</v>
      </c>
      <c r="C18" s="94">
        <f>'5.sz.melléklet '!F8</f>
        <v>0</v>
      </c>
      <c r="D18" s="94">
        <f>'5.sz.melléklet '!G8</f>
        <v>0</v>
      </c>
    </row>
    <row r="19" spans="1:4" ht="12.75">
      <c r="A19" s="92" t="s">
        <v>139</v>
      </c>
      <c r="B19" s="93" t="s">
        <v>140</v>
      </c>
      <c r="C19" s="94">
        <f>'5.sz.melléklet '!F12</f>
        <v>957</v>
      </c>
      <c r="D19" s="94">
        <v>5090</v>
      </c>
    </row>
    <row r="20" spans="1:4" ht="12.75">
      <c r="A20" s="92" t="s">
        <v>141</v>
      </c>
      <c r="B20" s="93" t="s">
        <v>142</v>
      </c>
      <c r="C20" s="94">
        <f>'5.sz.melléklet '!F11</f>
        <v>50</v>
      </c>
      <c r="D20" s="94">
        <f>'5.sz.melléklet '!G11</f>
        <v>50</v>
      </c>
    </row>
    <row r="21" spans="1:4" ht="12.75">
      <c r="A21" s="92" t="s">
        <v>143</v>
      </c>
      <c r="B21" s="93" t="s">
        <v>144</v>
      </c>
      <c r="C21" s="94">
        <f>'5.sz.melléklet '!F9+'5.sz.melléklet '!F5</f>
        <v>0</v>
      </c>
      <c r="D21" s="94">
        <f>'5.sz.melléklet '!G9+'5.sz.melléklet '!G5</f>
        <v>1222</v>
      </c>
    </row>
    <row r="22" spans="1:4" ht="12.75">
      <c r="A22" s="120" t="s">
        <v>145</v>
      </c>
      <c r="B22" s="121" t="s">
        <v>146</v>
      </c>
      <c r="C22" s="122"/>
      <c r="D22" s="122"/>
    </row>
    <row r="23" spans="1:4" ht="12.75">
      <c r="A23" s="105" t="s">
        <v>147</v>
      </c>
      <c r="B23" s="106" t="s">
        <v>148</v>
      </c>
      <c r="C23" s="107">
        <f>C24+C25+C26+C27+C28+C29+C30+C31+C32+C33</f>
        <v>68392</v>
      </c>
      <c r="D23" s="107">
        <f>D24+D25+D26+D27+D28+D29+D30+D31+D32+D33</f>
        <v>77920</v>
      </c>
    </row>
    <row r="24" spans="1:4" ht="12.75">
      <c r="A24" s="92" t="s">
        <v>149</v>
      </c>
      <c r="B24" s="93" t="s">
        <v>422</v>
      </c>
      <c r="C24" s="94">
        <f>'5.sz.melléklet '!F37</f>
        <v>18659</v>
      </c>
      <c r="D24" s="94">
        <f>'5.sz.melléklet '!G37</f>
        <v>20425</v>
      </c>
    </row>
    <row r="25" spans="1:4" ht="12.75">
      <c r="A25" s="92" t="s">
        <v>150</v>
      </c>
      <c r="B25" s="93" t="s">
        <v>415</v>
      </c>
      <c r="C25" s="94">
        <f>'5.sz.melléklet '!F38</f>
        <v>21408</v>
      </c>
      <c r="D25" s="94">
        <f>'5.sz.melléklet '!G38</f>
        <v>22179</v>
      </c>
    </row>
    <row r="26" spans="1:4" ht="12.75">
      <c r="A26" s="92" t="s">
        <v>151</v>
      </c>
      <c r="B26" s="93" t="s">
        <v>436</v>
      </c>
      <c r="C26" s="94">
        <f>'5.sz.melléklet '!F39</f>
        <v>15939</v>
      </c>
      <c r="D26" s="94">
        <f>'5.sz.melléklet '!G39</f>
        <v>14878</v>
      </c>
    </row>
    <row r="27" spans="1:4" ht="12.75">
      <c r="A27" s="92" t="s">
        <v>152</v>
      </c>
      <c r="B27" s="93" t="s">
        <v>437</v>
      </c>
      <c r="C27" s="94">
        <f>'5.sz.melléklet '!F40</f>
        <v>7345</v>
      </c>
      <c r="D27" s="94">
        <f>'5.sz.melléklet '!G40</f>
        <v>7345</v>
      </c>
    </row>
    <row r="28" spans="1:4" ht="12.75">
      <c r="A28" s="92" t="s">
        <v>153</v>
      </c>
      <c r="B28" s="93" t="s">
        <v>447</v>
      </c>
      <c r="C28" s="94">
        <f>'5.sz.melléklet '!F41</f>
        <v>4065</v>
      </c>
      <c r="D28" s="94">
        <f>'5.sz.melléklet '!G41</f>
        <v>3920</v>
      </c>
    </row>
    <row r="29" spans="1:4" ht="12.75">
      <c r="A29" s="92" t="s">
        <v>154</v>
      </c>
      <c r="B29" s="93" t="s">
        <v>416</v>
      </c>
      <c r="C29" s="94">
        <f>'5.sz.melléklet '!F42</f>
        <v>919</v>
      </c>
      <c r="D29" s="94">
        <f>'5.sz.melléklet '!G42</f>
        <v>919</v>
      </c>
    </row>
    <row r="30" spans="1:4" ht="12.75">
      <c r="A30" s="92" t="s">
        <v>156</v>
      </c>
      <c r="B30" s="93" t="s">
        <v>448</v>
      </c>
      <c r="C30" s="94">
        <f>'5.sz.melléklet '!F43</f>
        <v>57</v>
      </c>
      <c r="D30" s="94">
        <f>'5.sz.melléklet '!G43</f>
        <v>972</v>
      </c>
    </row>
    <row r="31" spans="1:4" ht="12.75">
      <c r="A31" s="92" t="s">
        <v>157</v>
      </c>
      <c r="B31" s="93" t="s">
        <v>465</v>
      </c>
      <c r="C31" s="94">
        <f>'5.sz.melléklet '!F44</f>
        <v>0</v>
      </c>
      <c r="D31" s="94">
        <f>'5.sz.melléklet '!G44</f>
        <v>3245</v>
      </c>
    </row>
    <row r="32" spans="1:4" ht="12.75">
      <c r="A32" s="92" t="s">
        <v>449</v>
      </c>
      <c r="B32" s="93" t="s">
        <v>466</v>
      </c>
      <c r="C32" s="94">
        <f>'5.sz.melléklet '!F45</f>
        <v>0</v>
      </c>
      <c r="D32" s="94">
        <f>'5.sz.melléklet '!G45</f>
        <v>4037</v>
      </c>
    </row>
    <row r="33" spans="1:4" ht="12.75">
      <c r="A33" s="92" t="s">
        <v>450</v>
      </c>
      <c r="B33" s="93" t="s">
        <v>474</v>
      </c>
      <c r="C33" s="94"/>
      <c r="D33" s="94"/>
    </row>
    <row r="34" spans="1:4" ht="12.75">
      <c r="A34" s="105" t="s">
        <v>158</v>
      </c>
      <c r="B34" s="106" t="s">
        <v>159</v>
      </c>
      <c r="C34" s="107">
        <f>C35+C42</f>
        <v>128960</v>
      </c>
      <c r="D34" s="107">
        <f>D35+D42</f>
        <v>129123</v>
      </c>
    </row>
    <row r="35" spans="1:4" ht="12.75">
      <c r="A35" s="114" t="s">
        <v>160</v>
      </c>
      <c r="B35" s="115" t="s">
        <v>426</v>
      </c>
      <c r="C35" s="116">
        <f>C36+C37+C39+C40+C41</f>
        <v>36261</v>
      </c>
      <c r="D35" s="116">
        <f>D36+D37+D39+D40+D41</f>
        <v>41130</v>
      </c>
    </row>
    <row r="36" spans="1:4" ht="12.75">
      <c r="A36" s="92" t="s">
        <v>161</v>
      </c>
      <c r="B36" s="93" t="s">
        <v>423</v>
      </c>
      <c r="C36" s="94">
        <f>'5.sz.melléklet '!F53</f>
        <v>0</v>
      </c>
      <c r="D36" s="94">
        <f>'5.sz.melléklet '!G53</f>
        <v>0</v>
      </c>
    </row>
    <row r="37" spans="1:4" ht="12.75">
      <c r="A37" s="92" t="s">
        <v>162</v>
      </c>
      <c r="B37" s="93" t="s">
        <v>424</v>
      </c>
      <c r="C37" s="94">
        <f>'5.sz.melléklet '!F54</f>
        <v>36261</v>
      </c>
      <c r="D37" s="94">
        <v>41130</v>
      </c>
    </row>
    <row r="38" spans="1:4" ht="12.75">
      <c r="A38" s="92" t="s">
        <v>164</v>
      </c>
      <c r="B38" s="93" t="s">
        <v>163</v>
      </c>
      <c r="C38" s="94"/>
      <c r="D38" s="94"/>
    </row>
    <row r="39" spans="1:4" ht="12.75">
      <c r="A39" s="92" t="s">
        <v>166</v>
      </c>
      <c r="B39" s="93" t="s">
        <v>165</v>
      </c>
      <c r="C39" s="94"/>
      <c r="D39" s="94"/>
    </row>
    <row r="40" spans="1:4" ht="12.75">
      <c r="A40" s="92" t="s">
        <v>168</v>
      </c>
      <c r="B40" s="93" t="s">
        <v>167</v>
      </c>
      <c r="C40" s="94"/>
      <c r="D40" s="94"/>
    </row>
    <row r="41" spans="1:4" ht="12.75">
      <c r="A41" s="92" t="s">
        <v>275</v>
      </c>
      <c r="B41" s="93" t="s">
        <v>169</v>
      </c>
      <c r="C41" s="94"/>
      <c r="D41" s="94"/>
    </row>
    <row r="42" spans="1:4" ht="12.75">
      <c r="A42" s="111" t="s">
        <v>170</v>
      </c>
      <c r="B42" s="112" t="s">
        <v>425</v>
      </c>
      <c r="C42" s="113">
        <f>SUM(C43:C46)</f>
        <v>92699</v>
      </c>
      <c r="D42" s="113">
        <f>SUM(D43:D46)</f>
        <v>87993</v>
      </c>
    </row>
    <row r="43" spans="1:4" ht="12.75">
      <c r="A43" s="92" t="s">
        <v>171</v>
      </c>
      <c r="B43" s="93" t="s">
        <v>163</v>
      </c>
      <c r="C43" s="94"/>
      <c r="D43" s="94"/>
    </row>
    <row r="44" spans="1:4" ht="12.75">
      <c r="A44" s="92" t="s">
        <v>282</v>
      </c>
      <c r="B44" s="93" t="s">
        <v>165</v>
      </c>
      <c r="C44" s="94"/>
      <c r="D44" s="94"/>
    </row>
    <row r="45" spans="1:4" ht="12.75">
      <c r="A45" s="92" t="s">
        <v>172</v>
      </c>
      <c r="B45" s="93" t="s">
        <v>167</v>
      </c>
      <c r="C45" s="94"/>
      <c r="D45" s="94"/>
    </row>
    <row r="46" spans="1:4" ht="12.75">
      <c r="A46" s="92" t="s">
        <v>173</v>
      </c>
      <c r="B46" s="93" t="s">
        <v>175</v>
      </c>
      <c r="C46" s="94">
        <f>'5.sz.melléklet '!F55</f>
        <v>92699</v>
      </c>
      <c r="D46" s="94">
        <f>'5.sz.melléklet '!G55</f>
        <v>87993</v>
      </c>
    </row>
    <row r="47" spans="1:4" ht="12.75">
      <c r="A47" s="105" t="s">
        <v>176</v>
      </c>
      <c r="B47" s="106" t="s">
        <v>177</v>
      </c>
      <c r="C47" s="107">
        <f>C48+C49+C50</f>
        <v>0</v>
      </c>
      <c r="D47" s="107">
        <f>D48+D49+D50</f>
        <v>9386</v>
      </c>
    </row>
    <row r="48" spans="1:4" ht="12.75">
      <c r="A48" s="92" t="s">
        <v>420</v>
      </c>
      <c r="B48" s="93" t="s">
        <v>178</v>
      </c>
      <c r="C48" s="94">
        <f>'5.sz.melléklet '!F48</f>
        <v>0</v>
      </c>
      <c r="D48" s="94">
        <f>'5.sz.melléklet '!G48</f>
        <v>510</v>
      </c>
    </row>
    <row r="49" spans="1:4" ht="12.75">
      <c r="A49" s="92" t="s">
        <v>179</v>
      </c>
      <c r="B49" s="93" t="s">
        <v>180</v>
      </c>
      <c r="C49" s="94">
        <f>'5.sz.melléklet '!F49</f>
        <v>0</v>
      </c>
      <c r="D49" s="94">
        <f>'5.sz.melléklet '!G49</f>
        <v>8876</v>
      </c>
    </row>
    <row r="50" spans="1:4" ht="12.75">
      <c r="A50" s="92" t="s">
        <v>181</v>
      </c>
      <c r="B50" s="93" t="s">
        <v>182</v>
      </c>
      <c r="C50" s="94"/>
      <c r="D50" s="94"/>
    </row>
    <row r="51" spans="1:4" ht="12.75">
      <c r="A51" s="105" t="s">
        <v>183</v>
      </c>
      <c r="B51" s="106" t="s">
        <v>184</v>
      </c>
      <c r="C51" s="107">
        <f>C52+C53</f>
        <v>0</v>
      </c>
      <c r="D51" s="107">
        <f>D52+D53</f>
        <v>0</v>
      </c>
    </row>
    <row r="52" spans="1:4" ht="12.75">
      <c r="A52" s="92" t="s">
        <v>185</v>
      </c>
      <c r="B52" s="93" t="s">
        <v>186</v>
      </c>
      <c r="C52" s="94">
        <f>'5.sz.melléklet '!F59</f>
        <v>0</v>
      </c>
      <c r="D52" s="94">
        <f>'5.sz.melléklet '!G59</f>
        <v>0</v>
      </c>
    </row>
    <row r="53" spans="1:4" ht="12.75">
      <c r="A53" s="92" t="s">
        <v>187</v>
      </c>
      <c r="B53" s="93" t="s">
        <v>188</v>
      </c>
      <c r="C53" s="94">
        <f>'5.sz.melléklet '!F60</f>
        <v>0</v>
      </c>
      <c r="D53" s="94">
        <f>'5.sz.melléklet '!G60</f>
        <v>0</v>
      </c>
    </row>
    <row r="54" spans="1:4" ht="12.75">
      <c r="A54" s="105" t="s">
        <v>189</v>
      </c>
      <c r="B54" s="106" t="s">
        <v>434</v>
      </c>
      <c r="C54" s="107">
        <f>'5.sz.melléklet '!F66</f>
        <v>0</v>
      </c>
      <c r="D54" s="107"/>
    </row>
    <row r="55" spans="1:4" ht="12.75">
      <c r="A55" s="102" t="s">
        <v>190</v>
      </c>
      <c r="B55" s="103" t="s">
        <v>191</v>
      </c>
      <c r="C55" s="104">
        <f>C5+C23+C34+C47+C51+C54</f>
        <v>210751</v>
      </c>
      <c r="D55" s="104">
        <f>D5+D23+D34+D47+D51+D54</f>
        <v>233861</v>
      </c>
    </row>
    <row r="56" spans="1:4" ht="12.75">
      <c r="A56" s="102" t="s">
        <v>421</v>
      </c>
      <c r="B56" s="103" t="s">
        <v>193</v>
      </c>
      <c r="C56" s="104">
        <f>C57+C58</f>
        <v>35524</v>
      </c>
      <c r="D56" s="104">
        <f>D57+D58</f>
        <v>35524</v>
      </c>
    </row>
    <row r="57" spans="1:4" ht="12.75">
      <c r="A57" s="92" t="s">
        <v>194</v>
      </c>
      <c r="B57" s="93" t="s">
        <v>195</v>
      </c>
      <c r="C57" s="94">
        <v>23993</v>
      </c>
      <c r="D57" s="94">
        <v>23993</v>
      </c>
    </row>
    <row r="58" spans="1:4" ht="12.75">
      <c r="A58" s="92" t="s">
        <v>196</v>
      </c>
      <c r="B58" s="93" t="s">
        <v>197</v>
      </c>
      <c r="C58" s="94">
        <v>11531</v>
      </c>
      <c r="D58" s="94">
        <v>11531</v>
      </c>
    </row>
    <row r="59" spans="1:4" ht="12.75">
      <c r="A59" s="102" t="s">
        <v>198</v>
      </c>
      <c r="B59" s="103" t="s">
        <v>199</v>
      </c>
      <c r="C59" s="104">
        <f>C60+C67</f>
        <v>0</v>
      </c>
      <c r="D59" s="104">
        <f>D60+D67</f>
        <v>10932</v>
      </c>
    </row>
    <row r="60" spans="1:4" ht="12.75">
      <c r="A60" s="108" t="s">
        <v>200</v>
      </c>
      <c r="B60" s="109" t="s">
        <v>201</v>
      </c>
      <c r="C60" s="110">
        <f>C61+C62+C63+C64+C65+C66</f>
        <v>0</v>
      </c>
      <c r="D60" s="110">
        <f>D61+D62+D63+D64+D65+D66</f>
        <v>0</v>
      </c>
    </row>
    <row r="61" spans="1:4" ht="12.75">
      <c r="A61" s="92" t="s">
        <v>202</v>
      </c>
      <c r="B61" s="93" t="s">
        <v>203</v>
      </c>
      <c r="C61" s="94"/>
      <c r="D61" s="94"/>
    </row>
    <row r="62" spans="1:4" ht="12.75">
      <c r="A62" s="92" t="s">
        <v>204</v>
      </c>
      <c r="B62" s="93" t="s">
        <v>205</v>
      </c>
      <c r="C62" s="94"/>
      <c r="D62" s="94"/>
    </row>
    <row r="63" spans="1:4" ht="12.75">
      <c r="A63" s="92" t="s">
        <v>206</v>
      </c>
      <c r="B63" s="93" t="s">
        <v>207</v>
      </c>
      <c r="C63" s="94"/>
      <c r="D63" s="94"/>
    </row>
    <row r="64" spans="1:4" ht="12.75">
      <c r="A64" s="92" t="s">
        <v>208</v>
      </c>
      <c r="B64" s="93" t="s">
        <v>209</v>
      </c>
      <c r="C64" s="94"/>
      <c r="D64" s="94"/>
    </row>
    <row r="65" spans="1:4" ht="12.75">
      <c r="A65" s="92" t="s">
        <v>210</v>
      </c>
      <c r="B65" s="93" t="s">
        <v>211</v>
      </c>
      <c r="C65" s="94"/>
      <c r="D65" s="94"/>
    </row>
    <row r="66" spans="1:4" ht="12.75">
      <c r="A66" s="92" t="s">
        <v>212</v>
      </c>
      <c r="B66" s="93" t="s">
        <v>475</v>
      </c>
      <c r="C66" s="94"/>
      <c r="D66" s="94"/>
    </row>
    <row r="67" spans="1:4" ht="12.75">
      <c r="A67" s="108" t="s">
        <v>213</v>
      </c>
      <c r="B67" s="109" t="s">
        <v>214</v>
      </c>
      <c r="C67" s="110">
        <f>C68+C69+C70+C71+C72+C73+C74</f>
        <v>0</v>
      </c>
      <c r="D67" s="110">
        <f>D68+D69+D70+D71+D72+D73+D74</f>
        <v>10932</v>
      </c>
    </row>
    <row r="68" spans="1:4" ht="12.75">
      <c r="A68" s="92" t="s">
        <v>215</v>
      </c>
      <c r="B68" s="93" t="s">
        <v>203</v>
      </c>
      <c r="C68" s="94"/>
      <c r="D68" s="94"/>
    </row>
    <row r="69" spans="1:4" ht="12.75">
      <c r="A69" s="92" t="s">
        <v>216</v>
      </c>
      <c r="B69" s="93" t="s">
        <v>217</v>
      </c>
      <c r="C69" s="94"/>
      <c r="D69" s="94"/>
    </row>
    <row r="70" spans="1:4" ht="12.75">
      <c r="A70" s="92" t="s">
        <v>218</v>
      </c>
      <c r="B70" s="93" t="s">
        <v>219</v>
      </c>
      <c r="C70" s="94"/>
      <c r="D70" s="94"/>
    </row>
    <row r="71" spans="1:4" ht="12.75">
      <c r="A71" s="92" t="s">
        <v>220</v>
      </c>
      <c r="B71" s="93" t="s">
        <v>207</v>
      </c>
      <c r="C71" s="94"/>
      <c r="D71" s="94"/>
    </row>
    <row r="72" spans="1:4" ht="12.75">
      <c r="A72" s="92" t="s">
        <v>221</v>
      </c>
      <c r="B72" s="93" t="s">
        <v>222</v>
      </c>
      <c r="C72" s="94"/>
      <c r="D72" s="94"/>
    </row>
    <row r="73" spans="1:4" ht="12.75">
      <c r="A73" s="92" t="s">
        <v>223</v>
      </c>
      <c r="B73" s="93" t="s">
        <v>211</v>
      </c>
      <c r="C73" s="94"/>
      <c r="D73" s="94"/>
    </row>
    <row r="74" spans="1:4" ht="12.75">
      <c r="A74" s="92" t="s">
        <v>224</v>
      </c>
      <c r="B74" s="93" t="s">
        <v>225</v>
      </c>
      <c r="C74" s="94"/>
      <c r="D74" s="94">
        <v>10932</v>
      </c>
    </row>
    <row r="75" spans="1:4" ht="12.75">
      <c r="A75" s="98" t="s">
        <v>226</v>
      </c>
      <c r="B75" s="101" t="s">
        <v>227</v>
      </c>
      <c r="C75" s="100">
        <f>C55+C56+C59</f>
        <v>246275</v>
      </c>
      <c r="D75" s="100">
        <f>D55+D56+D59</f>
        <v>280317</v>
      </c>
    </row>
    <row r="76" spans="1:4" ht="12.75">
      <c r="A76" s="92"/>
      <c r="B76" s="93"/>
      <c r="C76" s="94"/>
      <c r="D76" s="94"/>
    </row>
    <row r="77" spans="1:4" ht="12.75">
      <c r="A77" s="92"/>
      <c r="B77" s="93"/>
      <c r="C77" s="94"/>
      <c r="D77" s="94"/>
    </row>
    <row r="78" spans="1:4" ht="12.75">
      <c r="A78" s="92"/>
      <c r="B78" s="93"/>
      <c r="C78" s="94"/>
      <c r="D78" s="94"/>
    </row>
    <row r="79" spans="1:4" ht="12.75">
      <c r="A79" s="95"/>
      <c r="B79" s="90" t="s">
        <v>228</v>
      </c>
      <c r="C79" s="96"/>
      <c r="D79" s="96"/>
    </row>
    <row r="80" spans="1:4" ht="12.75">
      <c r="A80" s="128" t="s">
        <v>431</v>
      </c>
      <c r="B80" s="90"/>
      <c r="C80" s="96"/>
      <c r="D80" s="96"/>
    </row>
    <row r="81" spans="1:4" ht="12.75">
      <c r="A81" s="98" t="s">
        <v>418</v>
      </c>
      <c r="B81" s="101" t="s">
        <v>229</v>
      </c>
      <c r="C81" s="135" t="s">
        <v>462</v>
      </c>
      <c r="D81" s="135" t="s">
        <v>463</v>
      </c>
    </row>
    <row r="82" spans="1:4" ht="12.75">
      <c r="A82" s="105" t="s">
        <v>230</v>
      </c>
      <c r="B82" s="106" t="s">
        <v>231</v>
      </c>
      <c r="C82" s="107">
        <f>C83+C84+C85+C86+C87</f>
        <v>139513</v>
      </c>
      <c r="D82" s="107">
        <f>D83+D84+D85+D86+D87</f>
        <v>158342</v>
      </c>
    </row>
    <row r="83" spans="1:4" ht="12.75">
      <c r="A83" s="92" t="s">
        <v>232</v>
      </c>
      <c r="B83" s="93" t="s">
        <v>233</v>
      </c>
      <c r="C83" s="94">
        <f>'5.sz.melléklet '!F89</f>
        <v>15367</v>
      </c>
      <c r="D83" s="94">
        <f>'5.sz.melléklet '!G89</f>
        <v>21412</v>
      </c>
    </row>
    <row r="84" spans="1:4" ht="12.75">
      <c r="A84" s="92" t="s">
        <v>234</v>
      </c>
      <c r="B84" s="93" t="s">
        <v>235</v>
      </c>
      <c r="C84" s="94">
        <f>'5.sz.melléklet '!F94</f>
        <v>3559</v>
      </c>
      <c r="D84" s="94">
        <f>'5.sz.melléklet '!G94</f>
        <v>4726</v>
      </c>
    </row>
    <row r="85" spans="1:4" ht="12.75">
      <c r="A85" s="92" t="s">
        <v>236</v>
      </c>
      <c r="B85" s="93" t="s">
        <v>427</v>
      </c>
      <c r="C85" s="94">
        <f>'5.sz.melléklet '!F142</f>
        <v>35072</v>
      </c>
      <c r="D85" s="94">
        <f>'5.sz.melléklet '!G142</f>
        <v>45531</v>
      </c>
    </row>
    <row r="86" spans="1:4" ht="12.75">
      <c r="A86" s="92" t="s">
        <v>238</v>
      </c>
      <c r="B86" s="93" t="s">
        <v>387</v>
      </c>
      <c r="C86" s="94">
        <f>'5.sz.melléklet '!F165+'5.sz.melléklet '!F168</f>
        <v>18509</v>
      </c>
      <c r="D86" s="94">
        <f>'5.sz.melléklet '!G165+'5.sz.melléklet '!G168</f>
        <v>17770</v>
      </c>
    </row>
    <row r="87" spans="1:4" ht="12.75">
      <c r="A87" s="92" t="s">
        <v>240</v>
      </c>
      <c r="B87" s="93" t="s">
        <v>241</v>
      </c>
      <c r="C87" s="94">
        <f>C89+C91+C92</f>
        <v>67006</v>
      </c>
      <c r="D87" s="94">
        <f>D89+D91+D92</f>
        <v>68903</v>
      </c>
    </row>
    <row r="88" spans="1:4" ht="12.75">
      <c r="A88" s="92"/>
      <c r="B88" s="93" t="s">
        <v>242</v>
      </c>
      <c r="C88" s="94"/>
      <c r="D88" s="94"/>
    </row>
    <row r="89" spans="1:4" ht="12.75">
      <c r="A89" s="92"/>
      <c r="B89" s="93" t="s">
        <v>243</v>
      </c>
      <c r="C89" s="94">
        <f>'5.sz.melléklet '!F158</f>
        <v>25807</v>
      </c>
      <c r="D89" s="94">
        <f>'5.sz.melléklet '!G158</f>
        <v>28835</v>
      </c>
    </row>
    <row r="90" spans="1:4" ht="12.75">
      <c r="A90" s="92"/>
      <c r="B90" s="93" t="s">
        <v>244</v>
      </c>
      <c r="C90" s="94"/>
      <c r="D90" s="94"/>
    </row>
    <row r="91" spans="1:4" ht="12.75">
      <c r="A91" s="92"/>
      <c r="B91" s="93" t="s">
        <v>245</v>
      </c>
      <c r="C91" s="94">
        <f>'5.sz.melléklet '!F176</f>
        <v>3530</v>
      </c>
      <c r="D91" s="94">
        <f>'5.sz.melléklet '!G176</f>
        <v>2610</v>
      </c>
    </row>
    <row r="92" spans="1:4" ht="12.75">
      <c r="A92" s="92"/>
      <c r="B92" s="93" t="s">
        <v>246</v>
      </c>
      <c r="C92" s="94">
        <f>'5.sz.melléklet '!F159</f>
        <v>37669</v>
      </c>
      <c r="D92" s="94">
        <f>'5.sz.melléklet '!G159</f>
        <v>37458</v>
      </c>
    </row>
    <row r="93" spans="1:4" ht="12.75">
      <c r="A93" s="92"/>
      <c r="B93" s="93" t="s">
        <v>247</v>
      </c>
      <c r="C93" s="94"/>
      <c r="D93" s="94"/>
    </row>
    <row r="94" spans="1:4" ht="12.75">
      <c r="A94" s="92"/>
      <c r="B94" s="93" t="s">
        <v>248</v>
      </c>
      <c r="C94" s="94"/>
      <c r="D94" s="94"/>
    </row>
    <row r="95" spans="1:4" ht="12.75">
      <c r="A95" s="92"/>
      <c r="B95" s="93" t="s">
        <v>249</v>
      </c>
      <c r="C95" s="94"/>
      <c r="D95" s="94"/>
    </row>
    <row r="96" spans="1:4" ht="12.75">
      <c r="A96" s="105" t="s">
        <v>419</v>
      </c>
      <c r="B96" s="106" t="s">
        <v>250</v>
      </c>
      <c r="C96" s="107">
        <f>C97+C98+C99+C100+C101+C102+C103</f>
        <v>94451</v>
      </c>
      <c r="D96" s="107">
        <f>D97+D98+D99+D100+D101+D102+D103</f>
        <v>106066</v>
      </c>
    </row>
    <row r="97" spans="1:4" ht="12.75">
      <c r="A97" s="92" t="s">
        <v>119</v>
      </c>
      <c r="B97" s="93" t="s">
        <v>251</v>
      </c>
      <c r="C97" s="94">
        <f>'5.sz.melléklet '!F203+'5.sz.melléklet '!F204</f>
        <v>37162</v>
      </c>
      <c r="D97" s="94">
        <f>'5.sz.melléklet '!G203+'5.sz.melléklet '!G204</f>
        <v>45368</v>
      </c>
    </row>
    <row r="98" spans="1:4" ht="12.75">
      <c r="A98" s="92" t="s">
        <v>120</v>
      </c>
      <c r="B98" s="93" t="s">
        <v>252</v>
      </c>
      <c r="C98" s="94">
        <f>'5.sz.melléklet '!F205+'5.sz.melléklet '!F206</f>
        <v>56289</v>
      </c>
      <c r="D98" s="94">
        <f>'5.sz.melléklet '!G205+'5.sz.melléklet '!G206</f>
        <v>59404</v>
      </c>
    </row>
    <row r="99" spans="1:4" ht="12.75">
      <c r="A99" s="92" t="s">
        <v>122</v>
      </c>
      <c r="B99" s="93" t="s">
        <v>253</v>
      </c>
      <c r="C99" s="94"/>
      <c r="D99" s="94"/>
    </row>
    <row r="100" spans="1:4" ht="12.75">
      <c r="A100" s="92" t="s">
        <v>123</v>
      </c>
      <c r="B100" s="93" t="s">
        <v>254</v>
      </c>
      <c r="C100" s="94"/>
      <c r="D100" s="94"/>
    </row>
    <row r="101" spans="1:4" ht="12.75">
      <c r="A101" s="92" t="s">
        <v>125</v>
      </c>
      <c r="B101" s="93" t="s">
        <v>255</v>
      </c>
      <c r="C101" s="94"/>
      <c r="D101" s="94"/>
    </row>
    <row r="102" spans="1:4" ht="29.25">
      <c r="A102" s="92" t="s">
        <v>127</v>
      </c>
      <c r="B102" s="97" t="s">
        <v>256</v>
      </c>
      <c r="C102" s="94"/>
      <c r="D102" s="94"/>
    </row>
    <row r="103" spans="1:4" ht="11.25" customHeight="1">
      <c r="A103" s="92" t="s">
        <v>257</v>
      </c>
      <c r="B103" s="93" t="s">
        <v>258</v>
      </c>
      <c r="C103" s="94">
        <f>'5.sz.melléklet '!F169</f>
        <v>1000</v>
      </c>
      <c r="D103" s="94">
        <f>'5.sz.melléklet '!G169</f>
        <v>1294</v>
      </c>
    </row>
    <row r="104" spans="1:4" ht="12.75">
      <c r="A104" s="92"/>
      <c r="B104" s="93" t="s">
        <v>259</v>
      </c>
      <c r="C104" s="94"/>
      <c r="D104" s="94"/>
    </row>
    <row r="105" spans="1:4" ht="12.75">
      <c r="A105" s="92"/>
      <c r="B105" s="93" t="s">
        <v>260</v>
      </c>
      <c r="C105" s="94">
        <v>1000</v>
      </c>
      <c r="D105" s="94">
        <v>1000</v>
      </c>
    </row>
    <row r="106" spans="1:4" ht="12.75">
      <c r="A106" s="92"/>
      <c r="B106" s="93" t="s">
        <v>261</v>
      </c>
      <c r="C106" s="94"/>
      <c r="D106" s="94"/>
    </row>
    <row r="107" spans="1:4" ht="12.75">
      <c r="A107" s="92"/>
      <c r="B107" s="93" t="s">
        <v>262</v>
      </c>
      <c r="C107" s="94"/>
      <c r="D107" s="94"/>
    </row>
    <row r="108" spans="1:4" ht="12.75">
      <c r="A108" s="105" t="s">
        <v>104</v>
      </c>
      <c r="B108" s="106" t="s">
        <v>428</v>
      </c>
      <c r="C108" s="107">
        <f>'5.sz.melléklet '!F212</f>
        <v>0</v>
      </c>
      <c r="D108" s="107">
        <f>'5.sz.melléklet '!G212</f>
        <v>0</v>
      </c>
    </row>
    <row r="109" spans="1:4" ht="12.75">
      <c r="A109" s="105" t="s">
        <v>105</v>
      </c>
      <c r="B109" s="106" t="s">
        <v>263</v>
      </c>
      <c r="C109" s="107">
        <f>C110+C111+C112</f>
        <v>780</v>
      </c>
      <c r="D109" s="107">
        <f>D110+D111+D112</f>
        <v>130</v>
      </c>
    </row>
    <row r="110" spans="1:4" ht="12.75">
      <c r="A110" s="92" t="s">
        <v>264</v>
      </c>
      <c r="B110" s="93" t="s">
        <v>90</v>
      </c>
      <c r="C110" s="94">
        <f>'5.sz.melléklet '!F213</f>
        <v>680</v>
      </c>
      <c r="D110" s="94">
        <f>'5.sz.melléklet '!G213</f>
        <v>130</v>
      </c>
    </row>
    <row r="111" spans="1:4" ht="12.75">
      <c r="A111" s="92" t="s">
        <v>265</v>
      </c>
      <c r="B111" s="93" t="s">
        <v>91</v>
      </c>
      <c r="C111" s="94">
        <f>'5.sz.melléklet '!F214</f>
        <v>100</v>
      </c>
      <c r="D111" s="94">
        <f>'5.sz.melléklet '!G214</f>
        <v>0</v>
      </c>
    </row>
    <row r="112" spans="1:4" ht="12.75">
      <c r="A112" s="92" t="s">
        <v>413</v>
      </c>
      <c r="B112" s="93" t="s">
        <v>414</v>
      </c>
      <c r="C112" s="94">
        <f>'5.sz.melléklet '!F215</f>
        <v>0</v>
      </c>
      <c r="D112" s="94">
        <f>'5.sz.melléklet '!G215</f>
        <v>0</v>
      </c>
    </row>
    <row r="113" spans="1:4" ht="12.75">
      <c r="A113" s="105" t="s">
        <v>106</v>
      </c>
      <c r="B113" s="106" t="s">
        <v>266</v>
      </c>
      <c r="C113" s="107">
        <f>C82+C96+C108+C109</f>
        <v>234744</v>
      </c>
      <c r="D113" s="107">
        <f>D82+D96+D108+D109</f>
        <v>264538</v>
      </c>
    </row>
    <row r="114" spans="1:4" ht="12.75">
      <c r="A114" s="105" t="s">
        <v>267</v>
      </c>
      <c r="B114" s="106" t="s">
        <v>268</v>
      </c>
      <c r="C114" s="107">
        <f>C115+C124</f>
        <v>11531</v>
      </c>
      <c r="D114" s="107">
        <f>D115+D124</f>
        <v>15779</v>
      </c>
    </row>
    <row r="115" spans="1:4" ht="12.75">
      <c r="A115" s="111" t="s">
        <v>160</v>
      </c>
      <c r="B115" s="112" t="s">
        <v>269</v>
      </c>
      <c r="C115" s="113">
        <f>C116+C117+C118+C119+C120+C121+C122+C123</f>
        <v>11531</v>
      </c>
      <c r="D115" s="113">
        <f>D116+D117+D118+D119+D120+D121+D122+D123</f>
        <v>15779</v>
      </c>
    </row>
    <row r="116" spans="1:4" ht="12.75">
      <c r="A116" s="92" t="s">
        <v>161</v>
      </c>
      <c r="B116" s="93" t="s">
        <v>270</v>
      </c>
      <c r="C116" s="94"/>
      <c r="D116" s="94"/>
    </row>
    <row r="117" spans="1:4" ht="12.75">
      <c r="A117" s="92" t="s">
        <v>162</v>
      </c>
      <c r="B117" s="93" t="s">
        <v>271</v>
      </c>
      <c r="C117" s="94"/>
      <c r="D117" s="94"/>
    </row>
    <row r="118" spans="1:4" ht="12.75">
      <c r="A118" s="92" t="s">
        <v>164</v>
      </c>
      <c r="B118" s="93" t="s">
        <v>272</v>
      </c>
      <c r="C118" s="94">
        <f>'5.sz.melléklet '!F211</f>
        <v>11531</v>
      </c>
      <c r="D118" s="94">
        <f>'5.sz.melléklet '!G211</f>
        <v>15779</v>
      </c>
    </row>
    <row r="119" spans="1:4" ht="12.75">
      <c r="A119" s="92" t="s">
        <v>166</v>
      </c>
      <c r="B119" s="93" t="s">
        <v>273</v>
      </c>
      <c r="C119" s="94"/>
      <c r="D119" s="94"/>
    </row>
    <row r="120" spans="1:4" ht="12.75">
      <c r="A120" s="92" t="s">
        <v>168</v>
      </c>
      <c r="B120" s="93" t="s">
        <v>274</v>
      </c>
      <c r="C120" s="94"/>
      <c r="D120" s="94"/>
    </row>
    <row r="121" spans="1:4" ht="12.75">
      <c r="A121" s="92" t="s">
        <v>275</v>
      </c>
      <c r="B121" s="93" t="s">
        <v>276</v>
      </c>
      <c r="C121" s="94"/>
      <c r="D121" s="94"/>
    </row>
    <row r="122" spans="1:4" ht="12.75">
      <c r="A122" s="92" t="s">
        <v>277</v>
      </c>
      <c r="B122" s="93" t="s">
        <v>278</v>
      </c>
      <c r="C122" s="94"/>
      <c r="D122" s="94"/>
    </row>
    <row r="123" spans="1:4" ht="12.75">
      <c r="A123" s="92" t="s">
        <v>279</v>
      </c>
      <c r="B123" s="93" t="s">
        <v>468</v>
      </c>
      <c r="C123" s="94"/>
      <c r="D123" s="94"/>
    </row>
    <row r="124" spans="1:4" ht="12.75">
      <c r="A124" s="117" t="s">
        <v>170</v>
      </c>
      <c r="B124" s="118" t="s">
        <v>281</v>
      </c>
      <c r="C124" s="119">
        <f>C125+C126+C127+C128+C129+C130+C131+C132</f>
        <v>0</v>
      </c>
      <c r="D124" s="119">
        <f>D125+D126+D127+D128+D129+D130+D131+D132</f>
        <v>0</v>
      </c>
    </row>
    <row r="125" spans="1:4" ht="12.75">
      <c r="A125" s="92" t="s">
        <v>171</v>
      </c>
      <c r="B125" s="93" t="s">
        <v>270</v>
      </c>
      <c r="C125" s="94"/>
      <c r="D125" s="94"/>
    </row>
    <row r="126" spans="1:4" ht="12.75">
      <c r="A126" s="92" t="s">
        <v>282</v>
      </c>
      <c r="B126" s="93" t="s">
        <v>283</v>
      </c>
      <c r="C126" s="94"/>
      <c r="D126" s="94"/>
    </row>
    <row r="127" spans="1:4" ht="12.75">
      <c r="A127" s="92" t="s">
        <v>172</v>
      </c>
      <c r="B127" s="93" t="s">
        <v>272</v>
      </c>
      <c r="C127" s="94"/>
      <c r="D127" s="94"/>
    </row>
    <row r="128" spans="1:4" ht="12.75">
      <c r="A128" s="92" t="s">
        <v>284</v>
      </c>
      <c r="B128" s="93" t="s">
        <v>273</v>
      </c>
      <c r="C128" s="94"/>
      <c r="D128" s="94"/>
    </row>
    <row r="129" spans="1:4" ht="12.75">
      <c r="A129" s="92" t="s">
        <v>174</v>
      </c>
      <c r="B129" s="93" t="s">
        <v>274</v>
      </c>
      <c r="C129" s="94"/>
      <c r="D129" s="94"/>
    </row>
    <row r="130" spans="1:4" ht="12.75">
      <c r="A130" s="92" t="s">
        <v>285</v>
      </c>
      <c r="B130" s="93" t="s">
        <v>286</v>
      </c>
      <c r="C130" s="94"/>
      <c r="D130" s="94"/>
    </row>
    <row r="131" spans="1:4" ht="12.75">
      <c r="A131" s="92" t="s">
        <v>287</v>
      </c>
      <c r="B131" s="93" t="s">
        <v>278</v>
      </c>
      <c r="C131" s="94"/>
      <c r="D131" s="94"/>
    </row>
    <row r="132" spans="1:4" ht="12.75">
      <c r="A132" s="92" t="s">
        <v>288</v>
      </c>
      <c r="B132" s="93" t="s">
        <v>289</v>
      </c>
      <c r="C132" s="94"/>
      <c r="D132" s="94"/>
    </row>
    <row r="133" spans="1:4" ht="12.75">
      <c r="A133" s="98" t="s">
        <v>290</v>
      </c>
      <c r="B133" s="101" t="s">
        <v>291</v>
      </c>
      <c r="C133" s="100">
        <f>C113+C114</f>
        <v>246275</v>
      </c>
      <c r="D133" s="100">
        <f>D113+D114</f>
        <v>280317</v>
      </c>
    </row>
    <row r="134" spans="1:4" ht="12.75">
      <c r="A134" s="92"/>
      <c r="B134" s="93"/>
      <c r="C134" s="94"/>
      <c r="D134" s="94"/>
    </row>
    <row r="135" spans="1:4" ht="12.75">
      <c r="A135" s="179" t="s">
        <v>292</v>
      </c>
      <c r="B135" s="179"/>
      <c r="C135" s="179"/>
      <c r="D135" s="90"/>
    </row>
    <row r="136" spans="1:4" ht="12.75">
      <c r="A136" s="128" t="s">
        <v>432</v>
      </c>
      <c r="B136" s="90"/>
      <c r="C136" s="96"/>
      <c r="D136" s="96"/>
    </row>
    <row r="137" spans="1:4" ht="12.75">
      <c r="A137" s="98" t="s">
        <v>418</v>
      </c>
      <c r="B137" s="101"/>
      <c r="C137" s="100"/>
      <c r="D137" s="100"/>
    </row>
    <row r="138" spans="1:4" ht="12.75">
      <c r="A138" s="92" t="s">
        <v>102</v>
      </c>
      <c r="B138" s="93" t="s">
        <v>293</v>
      </c>
      <c r="C138" s="94">
        <f>C55-C113</f>
        <v>-23993</v>
      </c>
      <c r="D138" s="94">
        <f>D55-D113</f>
        <v>-30677</v>
      </c>
    </row>
    <row r="139" spans="1:4" ht="12.75">
      <c r="A139" s="85"/>
      <c r="B139" s="93" t="s">
        <v>195</v>
      </c>
      <c r="C139" s="94">
        <f>C56-C114</f>
        <v>23993</v>
      </c>
      <c r="D139" s="94">
        <f>D56-D114</f>
        <v>19745</v>
      </c>
    </row>
    <row r="140" spans="1:4" ht="12.75">
      <c r="A140" s="98"/>
      <c r="B140" s="101" t="s">
        <v>417</v>
      </c>
      <c r="C140" s="100">
        <f>C138+C139</f>
        <v>0</v>
      </c>
      <c r="D140" s="100"/>
    </row>
    <row r="141" spans="1:4" ht="12.75">
      <c r="A141" s="92"/>
      <c r="B141" s="93"/>
      <c r="C141" s="94"/>
      <c r="D141" s="94"/>
    </row>
    <row r="142" spans="1:4" ht="12.75">
      <c r="A142" s="179" t="s">
        <v>294</v>
      </c>
      <c r="B142" s="179"/>
      <c r="C142" s="179"/>
      <c r="D142" s="90"/>
    </row>
    <row r="143" spans="1:4" ht="12.75">
      <c r="A143" s="128" t="s">
        <v>433</v>
      </c>
      <c r="B143" s="90"/>
      <c r="C143" s="96"/>
      <c r="D143" s="96"/>
    </row>
    <row r="144" spans="1:4" ht="12.75">
      <c r="A144" s="98" t="s">
        <v>418</v>
      </c>
      <c r="B144" s="101"/>
      <c r="C144" s="100"/>
      <c r="D144" s="100"/>
    </row>
    <row r="145" spans="1:4" ht="12.75">
      <c r="A145" s="105" t="s">
        <v>230</v>
      </c>
      <c r="B145" s="106" t="s">
        <v>295</v>
      </c>
      <c r="C145" s="107">
        <f>C146-C149</f>
        <v>0</v>
      </c>
      <c r="D145" s="107">
        <f>D146-D149</f>
        <v>0</v>
      </c>
    </row>
    <row r="146" spans="1:4" ht="12.75">
      <c r="A146" s="123" t="s">
        <v>296</v>
      </c>
      <c r="B146" s="124" t="s">
        <v>297</v>
      </c>
      <c r="C146" s="125">
        <f>C147+C148</f>
        <v>0</v>
      </c>
      <c r="D146" s="125">
        <f>D147+D148</f>
        <v>0</v>
      </c>
    </row>
    <row r="147" spans="1:4" ht="12.75">
      <c r="A147" s="92" t="s">
        <v>298</v>
      </c>
      <c r="B147" s="126" t="s">
        <v>299</v>
      </c>
      <c r="C147" s="94"/>
      <c r="D147" s="94"/>
    </row>
    <row r="148" spans="1:4" ht="12.75">
      <c r="A148" s="92" t="s">
        <v>300</v>
      </c>
      <c r="B148" s="126" t="s">
        <v>429</v>
      </c>
      <c r="C148" s="94"/>
      <c r="D148" s="94"/>
    </row>
    <row r="149" spans="1:4" ht="12.75">
      <c r="A149" s="123" t="s">
        <v>234</v>
      </c>
      <c r="B149" s="127" t="s">
        <v>301</v>
      </c>
      <c r="C149" s="125">
        <f>C150+C151</f>
        <v>0</v>
      </c>
      <c r="D149" s="125">
        <f>D150+D151</f>
        <v>0</v>
      </c>
    </row>
    <row r="150" spans="1:4" ht="12.75">
      <c r="A150" s="92" t="s">
        <v>302</v>
      </c>
      <c r="B150" s="126" t="s">
        <v>303</v>
      </c>
      <c r="C150" s="94"/>
      <c r="D150" s="94"/>
    </row>
    <row r="151" spans="1:4" ht="12.75">
      <c r="A151" s="92" t="s">
        <v>304</v>
      </c>
      <c r="B151" s="126" t="s">
        <v>305</v>
      </c>
      <c r="C151" s="94"/>
      <c r="D151" s="94"/>
    </row>
  </sheetData>
  <sheetProtection/>
  <mergeCells count="2">
    <mergeCell ref="A135:C135"/>
    <mergeCell ref="A142:C142"/>
  </mergeCells>
  <printOptions/>
  <pageMargins left="0.984251968503937" right="0.7874015748031497" top="1.3779527559055118" bottom="0.5905511811023623" header="0.5118110236220472" footer="0.5118110236220472"/>
  <pageSetup horizontalDpi="600" verticalDpi="600" orientation="portrait" paperSize="9" r:id="rId1"/>
  <headerFooter alignWithMargins="0">
    <oddHeader>&amp;C&amp;"Arial CE,Félkövér"&amp;12
Mórágy Község Önkormányzat bevételei és kiadásai&amp;R1. számú melléklet a ....../2013.(..........) önkormányzati rendelethez</oddHeader>
  </headerFooter>
  <rowBreaks count="3" manualBreakCount="3">
    <brk id="56" max="255" man="1"/>
    <brk id="7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11"/>
  <sheetViews>
    <sheetView tabSelected="1" view="pageBreakPreview" zoomScaleSheetLayoutView="100" zoomScalePageLayoutView="0" workbookViewId="0" topLeftCell="A1">
      <selection activeCell="G84" sqref="G84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9.625" style="40" customWidth="1"/>
    <col min="4" max="4" width="9.75390625" style="40" customWidth="1"/>
    <col min="5" max="5" width="33.375" style="0" customWidth="1"/>
    <col min="6" max="6" width="9.25390625" style="40" customWidth="1"/>
    <col min="7" max="7" width="9.375" style="40" customWidth="1"/>
  </cols>
  <sheetData>
    <row r="1" spans="1:7" ht="12.75">
      <c r="A1" s="15"/>
      <c r="B1" s="16"/>
      <c r="C1" s="33"/>
      <c r="D1" s="33"/>
      <c r="E1" s="16"/>
      <c r="F1" s="33"/>
      <c r="G1" s="33"/>
    </row>
    <row r="2" spans="1:7" ht="12.75">
      <c r="A2" s="182" t="s">
        <v>306</v>
      </c>
      <c r="B2" s="182"/>
      <c r="C2" s="182"/>
      <c r="D2" s="182"/>
      <c r="E2" s="182"/>
      <c r="F2" s="182"/>
      <c r="G2" s="142"/>
    </row>
    <row r="3" spans="1:7" ht="13.5" thickBot="1">
      <c r="A3" s="182" t="s">
        <v>451</v>
      </c>
      <c r="B3" s="183"/>
      <c r="C3" s="183"/>
      <c r="D3" s="183"/>
      <c r="E3" s="183"/>
      <c r="F3" s="183"/>
      <c r="G3" s="146"/>
    </row>
    <row r="4" spans="1:7" ht="0.75" customHeight="1" thickBot="1">
      <c r="A4" s="17"/>
      <c r="B4" s="17"/>
      <c r="C4" s="34"/>
      <c r="D4" s="34"/>
      <c r="E4" s="17"/>
      <c r="F4" s="41" t="s">
        <v>307</v>
      </c>
      <c r="G4" s="41"/>
    </row>
    <row r="5" spans="1:8" ht="16.5" customHeight="1" thickBot="1">
      <c r="A5" s="129"/>
      <c r="B5" s="180" t="s">
        <v>308</v>
      </c>
      <c r="C5" s="181"/>
      <c r="D5" s="145"/>
      <c r="E5" s="180" t="s">
        <v>309</v>
      </c>
      <c r="F5" s="181"/>
      <c r="G5" s="144"/>
      <c r="H5" s="143"/>
    </row>
    <row r="6" spans="1:8" ht="39" customHeight="1" thickBot="1">
      <c r="A6" s="129" t="s">
        <v>116</v>
      </c>
      <c r="B6" s="129" t="s">
        <v>96</v>
      </c>
      <c r="C6" s="155" t="s">
        <v>460</v>
      </c>
      <c r="D6" s="155" t="s">
        <v>461</v>
      </c>
      <c r="E6" s="129" t="s">
        <v>96</v>
      </c>
      <c r="F6" s="155" t="s">
        <v>460</v>
      </c>
      <c r="G6" s="155" t="s">
        <v>461</v>
      </c>
      <c r="H6" s="143"/>
    </row>
    <row r="7" spans="1:7" ht="12.75">
      <c r="A7" s="19" t="s">
        <v>102</v>
      </c>
      <c r="B7" s="20" t="s">
        <v>10</v>
      </c>
      <c r="C7" s="35">
        <f>'5.sz.melléklet '!F29</f>
        <v>7404</v>
      </c>
      <c r="D7" s="35">
        <f>'5.sz.melléklet '!G29</f>
        <v>5966</v>
      </c>
      <c r="E7" s="20" t="s">
        <v>233</v>
      </c>
      <c r="F7" s="151">
        <f>'5.sz.melléklet '!F89</f>
        <v>15367</v>
      </c>
      <c r="G7" s="151">
        <f>'5.sz.melléklet '!G89</f>
        <v>21412</v>
      </c>
    </row>
    <row r="8" spans="1:7" ht="12.75" customHeight="1">
      <c r="A8" s="21" t="s">
        <v>103</v>
      </c>
      <c r="B8" s="22" t="s">
        <v>3</v>
      </c>
      <c r="C8" s="36">
        <f>'5.sz.melléklet '!F14</f>
        <v>5995</v>
      </c>
      <c r="D8" s="36">
        <f>'5.sz.melléklet '!G14</f>
        <v>11466</v>
      </c>
      <c r="E8" s="22" t="s">
        <v>310</v>
      </c>
      <c r="F8" s="36">
        <f>'5.sz.melléklet '!F94</f>
        <v>3559</v>
      </c>
      <c r="G8" s="36">
        <f>'5.sz.melléklet '!G94</f>
        <v>4726</v>
      </c>
    </row>
    <row r="9" spans="1:7" ht="12.75">
      <c r="A9" s="23" t="s">
        <v>104</v>
      </c>
      <c r="B9" s="24" t="s">
        <v>109</v>
      </c>
      <c r="C9" s="36"/>
      <c r="D9" s="36"/>
      <c r="E9" s="24" t="s">
        <v>237</v>
      </c>
      <c r="F9" s="36">
        <f>'5.sz.melléklet '!F142</f>
        <v>35072</v>
      </c>
      <c r="G9" s="36">
        <f>'5.sz.melléklet '!G142</f>
        <v>45531</v>
      </c>
    </row>
    <row r="10" spans="1:7" ht="12.75">
      <c r="A10" s="23" t="s">
        <v>105</v>
      </c>
      <c r="B10" s="24" t="s">
        <v>311</v>
      </c>
      <c r="C10" s="36">
        <f>'5.sz.melléklet '!F47</f>
        <v>68392</v>
      </c>
      <c r="D10" s="36">
        <f>'5.sz.melléklet '!G47</f>
        <v>77920</v>
      </c>
      <c r="E10" s="24" t="s">
        <v>312</v>
      </c>
      <c r="F10" s="36">
        <v>85515</v>
      </c>
      <c r="G10" s="36">
        <v>86673</v>
      </c>
    </row>
    <row r="11" spans="1:7" ht="12.75">
      <c r="A11" s="23" t="s">
        <v>106</v>
      </c>
      <c r="B11" s="24" t="s">
        <v>167</v>
      </c>
      <c r="C11" s="36"/>
      <c r="D11" s="36"/>
      <c r="E11" s="24" t="s">
        <v>98</v>
      </c>
      <c r="F11" s="36">
        <f>'5.sz.melléklet '!F216</f>
        <v>780</v>
      </c>
      <c r="G11" s="36">
        <f>'5.sz.melléklet '!G216</f>
        <v>130</v>
      </c>
    </row>
    <row r="12" spans="1:7" ht="12.75">
      <c r="A12" s="23" t="s">
        <v>267</v>
      </c>
      <c r="B12" s="24" t="s">
        <v>313</v>
      </c>
      <c r="C12" s="36">
        <f>'5.sz.melléklet '!F53+'5.sz.melléklet '!F54</f>
        <v>36261</v>
      </c>
      <c r="D12" s="36">
        <f>'5.sz.melléklet '!G53+'5.sz.melléklet '!G54</f>
        <v>41130</v>
      </c>
      <c r="E12" s="24"/>
      <c r="F12" s="36"/>
      <c r="G12" s="36"/>
    </row>
    <row r="13" spans="1:7" ht="12.75">
      <c r="A13" s="23" t="s">
        <v>290</v>
      </c>
      <c r="B13" s="24" t="s">
        <v>314</v>
      </c>
      <c r="C13" s="36"/>
      <c r="D13" s="36"/>
      <c r="E13" s="24"/>
      <c r="F13" s="36"/>
      <c r="G13" s="36"/>
    </row>
    <row r="14" spans="1:7" ht="12.75">
      <c r="A14" s="23" t="s">
        <v>315</v>
      </c>
      <c r="B14" s="178" t="s">
        <v>21</v>
      </c>
      <c r="C14" s="36"/>
      <c r="D14" s="36"/>
      <c r="E14" s="24"/>
      <c r="F14" s="36"/>
      <c r="G14" s="36"/>
    </row>
    <row r="15" spans="1:7" ht="12.75">
      <c r="A15" s="23" t="s">
        <v>316</v>
      </c>
      <c r="B15" s="24"/>
      <c r="C15" s="36"/>
      <c r="D15" s="36"/>
      <c r="E15" s="24"/>
      <c r="F15" s="36"/>
      <c r="G15" s="36"/>
    </row>
    <row r="16" spans="1:7" ht="12.75">
      <c r="A16" s="23" t="s">
        <v>317</v>
      </c>
      <c r="B16" s="24"/>
      <c r="C16" s="36"/>
      <c r="D16" s="36"/>
      <c r="E16" s="24"/>
      <c r="F16" s="36"/>
      <c r="G16" s="36"/>
    </row>
    <row r="17" spans="1:7" ht="12.75">
      <c r="A17" s="23" t="s">
        <v>192</v>
      </c>
      <c r="B17" s="24"/>
      <c r="C17" s="36"/>
      <c r="D17" s="36"/>
      <c r="E17" s="24"/>
      <c r="F17" s="36"/>
      <c r="G17" s="36"/>
    </row>
    <row r="18" spans="1:7" ht="13.5" thickBot="1">
      <c r="A18" s="156" t="s">
        <v>318</v>
      </c>
      <c r="B18" s="157"/>
      <c r="C18" s="152"/>
      <c r="D18" s="152"/>
      <c r="E18" s="157"/>
      <c r="F18" s="152"/>
      <c r="G18" s="152"/>
    </row>
    <row r="19" spans="1:7" ht="13.5" thickBot="1">
      <c r="A19" s="130" t="s">
        <v>319</v>
      </c>
      <c r="B19" s="158" t="s">
        <v>320</v>
      </c>
      <c r="C19" s="159">
        <f>C7+C8+C9+C10+C11+C12+C13</f>
        <v>118052</v>
      </c>
      <c r="D19" s="159">
        <f>D7+D8+D9+D10+D11+D12+D13</f>
        <v>136482</v>
      </c>
      <c r="E19" s="158" t="s">
        <v>321</v>
      </c>
      <c r="F19" s="159">
        <f>F7+F8+F9+F10+F11+F12</f>
        <v>140293</v>
      </c>
      <c r="G19" s="159">
        <f>G7+G8+G9+G10+G11+G12</f>
        <v>158472</v>
      </c>
    </row>
    <row r="20" spans="1:7" ht="12.75">
      <c r="A20" s="19" t="s">
        <v>322</v>
      </c>
      <c r="B20" s="20" t="s">
        <v>323</v>
      </c>
      <c r="C20" s="35">
        <v>23993</v>
      </c>
      <c r="D20" s="35">
        <v>23993</v>
      </c>
      <c r="E20" s="20" t="s">
        <v>270</v>
      </c>
      <c r="F20" s="35"/>
      <c r="G20" s="151"/>
    </row>
    <row r="21" spans="1:7" ht="12.75">
      <c r="A21" s="23" t="s">
        <v>324</v>
      </c>
      <c r="B21" s="24" t="s">
        <v>325</v>
      </c>
      <c r="C21" s="36"/>
      <c r="D21" s="36"/>
      <c r="E21" s="24" t="s">
        <v>271</v>
      </c>
      <c r="F21" s="36"/>
      <c r="G21" s="35"/>
    </row>
    <row r="22" spans="1:7" ht="12.75">
      <c r="A22" s="23" t="s">
        <v>326</v>
      </c>
      <c r="B22" s="24" t="s">
        <v>203</v>
      </c>
      <c r="C22" s="36"/>
      <c r="D22" s="36"/>
      <c r="E22" s="24" t="s">
        <v>272</v>
      </c>
      <c r="F22" s="36"/>
      <c r="G22" s="35"/>
    </row>
    <row r="23" spans="1:7" ht="12.75">
      <c r="A23" s="23" t="s">
        <v>327</v>
      </c>
      <c r="B23" s="24" t="s">
        <v>205</v>
      </c>
      <c r="C23" s="36"/>
      <c r="D23" s="36"/>
      <c r="E23" s="24" t="s">
        <v>273</v>
      </c>
      <c r="F23" s="36"/>
      <c r="G23" s="35"/>
    </row>
    <row r="24" spans="1:7" ht="12.75">
      <c r="A24" s="23" t="s">
        <v>328</v>
      </c>
      <c r="B24" s="24" t="s">
        <v>329</v>
      </c>
      <c r="C24" s="36"/>
      <c r="D24" s="36"/>
      <c r="E24" s="24" t="s">
        <v>274</v>
      </c>
      <c r="F24" s="36"/>
      <c r="G24" s="35"/>
    </row>
    <row r="25" spans="1:7" ht="12.75">
      <c r="A25" s="23" t="s">
        <v>330</v>
      </c>
      <c r="B25" s="24" t="s">
        <v>331</v>
      </c>
      <c r="C25" s="36"/>
      <c r="D25" s="36"/>
      <c r="E25" s="24" t="s">
        <v>332</v>
      </c>
      <c r="F25" s="36"/>
      <c r="G25" s="35"/>
    </row>
    <row r="26" spans="1:7" ht="12.75">
      <c r="A26" s="23" t="s">
        <v>333</v>
      </c>
      <c r="B26" s="24" t="s">
        <v>469</v>
      </c>
      <c r="C26" s="36"/>
      <c r="D26" s="36"/>
      <c r="E26" s="24" t="s">
        <v>335</v>
      </c>
      <c r="F26" s="36"/>
      <c r="G26" s="35"/>
    </row>
    <row r="27" spans="1:7" ht="12.75">
      <c r="A27" s="23" t="s">
        <v>336</v>
      </c>
      <c r="B27" s="24" t="s">
        <v>467</v>
      </c>
      <c r="C27" s="36"/>
      <c r="D27" s="36"/>
      <c r="E27" s="24" t="s">
        <v>337</v>
      </c>
      <c r="F27" s="36"/>
      <c r="G27" s="35"/>
    </row>
    <row r="28" spans="1:7" ht="12.75">
      <c r="A28" s="23" t="s">
        <v>338</v>
      </c>
      <c r="B28" s="24"/>
      <c r="C28" s="36"/>
      <c r="D28" s="36"/>
      <c r="E28" s="24" t="s">
        <v>470</v>
      </c>
      <c r="F28" s="36"/>
      <c r="G28" s="35"/>
    </row>
    <row r="29" spans="1:7" ht="12.75">
      <c r="A29" s="23" t="s">
        <v>339</v>
      </c>
      <c r="B29" s="24"/>
      <c r="C29" s="36"/>
      <c r="D29" s="36"/>
      <c r="E29" s="24"/>
      <c r="F29" s="36"/>
      <c r="G29" s="35"/>
    </row>
    <row r="30" spans="1:7" ht="13.5" thickBot="1">
      <c r="A30" s="25" t="s">
        <v>340</v>
      </c>
      <c r="B30" s="26"/>
      <c r="C30" s="37"/>
      <c r="D30" s="37"/>
      <c r="E30" s="26"/>
      <c r="F30" s="152"/>
      <c r="G30" s="154"/>
    </row>
    <row r="31" spans="1:7" ht="13.5" thickBot="1">
      <c r="A31" s="130" t="s">
        <v>341</v>
      </c>
      <c r="B31" s="131" t="s">
        <v>342</v>
      </c>
      <c r="C31" s="132">
        <f>C22+C23+C24+C25+C26</f>
        <v>0</v>
      </c>
      <c r="D31" s="132">
        <f>D22+D23+D24+D25+D26</f>
        <v>0</v>
      </c>
      <c r="E31" s="131" t="s">
        <v>343</v>
      </c>
      <c r="F31" s="132"/>
      <c r="G31" s="132"/>
    </row>
    <row r="32" spans="1:7" ht="13.5" thickBot="1">
      <c r="A32" s="129" t="s">
        <v>344</v>
      </c>
      <c r="B32" s="133" t="s">
        <v>345</v>
      </c>
      <c r="C32" s="134">
        <f>C19+C20+C21+C31</f>
        <v>142045</v>
      </c>
      <c r="D32" s="134">
        <f>D19+D20+D21+D31</f>
        <v>160475</v>
      </c>
      <c r="E32" s="133" t="s">
        <v>346</v>
      </c>
      <c r="F32" s="134">
        <f>F19+F20+F21+F31</f>
        <v>140293</v>
      </c>
      <c r="G32" s="134">
        <f>G19+G20+G21+G31</f>
        <v>158472</v>
      </c>
    </row>
    <row r="33" spans="1:7" ht="13.5" thickBot="1">
      <c r="A33" s="18" t="s">
        <v>347</v>
      </c>
      <c r="B33" s="27" t="s">
        <v>348</v>
      </c>
      <c r="C33" s="39"/>
      <c r="D33" s="39"/>
      <c r="E33" s="27" t="s">
        <v>349</v>
      </c>
      <c r="F33" s="38">
        <f>C32-F32</f>
        <v>1752</v>
      </c>
      <c r="G33" s="38">
        <f>D32-G32</f>
        <v>2003</v>
      </c>
    </row>
    <row r="34" spans="1:7" ht="12.75">
      <c r="A34" s="15"/>
      <c r="B34" s="16"/>
      <c r="C34" s="33"/>
      <c r="D34" s="33"/>
      <c r="E34" s="16"/>
      <c r="F34" s="33"/>
      <c r="G34" s="33"/>
    </row>
    <row r="35" spans="1:7" ht="12.75">
      <c r="A35" s="15"/>
      <c r="B35" s="16"/>
      <c r="C35" s="33"/>
      <c r="D35" s="33"/>
      <c r="E35" s="16"/>
      <c r="F35" s="33"/>
      <c r="G35" s="33"/>
    </row>
    <row r="36" spans="1:7" ht="12.75">
      <c r="A36" s="15"/>
      <c r="B36" s="16"/>
      <c r="C36" s="33"/>
      <c r="D36" s="33"/>
      <c r="E36" s="16"/>
      <c r="F36" s="33"/>
      <c r="G36" s="33"/>
    </row>
    <row r="37" spans="1:7" ht="12.75">
      <c r="A37" s="15"/>
      <c r="B37" s="16"/>
      <c r="C37" s="33"/>
      <c r="D37" s="33"/>
      <c r="E37" s="16"/>
      <c r="F37" s="33"/>
      <c r="G37" s="33"/>
    </row>
    <row r="38" spans="1:7" ht="12.75">
      <c r="A38" s="15"/>
      <c r="B38" s="16"/>
      <c r="C38" s="33"/>
      <c r="D38" s="33"/>
      <c r="E38" s="16"/>
      <c r="F38" s="33"/>
      <c r="G38" s="33"/>
    </row>
    <row r="39" spans="1:7" ht="12.75">
      <c r="A39" s="182" t="s">
        <v>350</v>
      </c>
      <c r="B39" s="182"/>
      <c r="C39" s="182"/>
      <c r="D39" s="182"/>
      <c r="E39" s="182"/>
      <c r="F39" s="182"/>
      <c r="G39" s="142"/>
    </row>
    <row r="40" spans="1:7" ht="12.75">
      <c r="A40" s="182" t="s">
        <v>452</v>
      </c>
      <c r="B40" s="182"/>
      <c r="C40" s="182"/>
      <c r="D40" s="182"/>
      <c r="E40" s="182"/>
      <c r="F40" s="182"/>
      <c r="G40" s="142"/>
    </row>
    <row r="41" spans="1:7" ht="13.5" thickBot="1">
      <c r="A41" s="17"/>
      <c r="B41" s="17"/>
      <c r="C41" s="34"/>
      <c r="D41" s="34"/>
      <c r="E41" s="17"/>
      <c r="F41" s="41" t="s">
        <v>307</v>
      </c>
      <c r="G41" s="41"/>
    </row>
    <row r="42" spans="1:7" ht="13.5" thickBot="1">
      <c r="A42" s="129"/>
      <c r="B42" s="180" t="s">
        <v>308</v>
      </c>
      <c r="C42" s="181"/>
      <c r="D42" s="145"/>
      <c r="E42" s="180" t="s">
        <v>309</v>
      </c>
      <c r="F42" s="181"/>
      <c r="G42" s="145"/>
    </row>
    <row r="43" spans="1:7" ht="36.75" customHeight="1" thickBot="1">
      <c r="A43" s="129" t="s">
        <v>116</v>
      </c>
      <c r="B43" s="129" t="s">
        <v>96</v>
      </c>
      <c r="C43" s="155" t="s">
        <v>460</v>
      </c>
      <c r="D43" s="155" t="s">
        <v>461</v>
      </c>
      <c r="E43" s="129" t="s">
        <v>96</v>
      </c>
      <c r="F43" s="155" t="s">
        <v>460</v>
      </c>
      <c r="G43" s="155" t="s">
        <v>461</v>
      </c>
    </row>
    <row r="44" spans="1:7" ht="12.75">
      <c r="A44" s="19" t="s">
        <v>102</v>
      </c>
      <c r="B44" s="20" t="s">
        <v>16</v>
      </c>
      <c r="C44" s="35">
        <f>'5.sz.melléklet '!F48+'5.sz.melléklet '!F49</f>
        <v>0</v>
      </c>
      <c r="D44" s="35">
        <f>'5.sz.melléklet '!G48+'5.sz.melléklet '!G49</f>
        <v>9386</v>
      </c>
      <c r="E44" s="20" t="s">
        <v>251</v>
      </c>
      <c r="F44" s="160">
        <f>'5.sz.melléklet '!F203+'5.sz.melléklet '!F204</f>
        <v>37162</v>
      </c>
      <c r="G44" s="160">
        <f>'5.sz.melléklet '!G203+'5.sz.melléklet '!G204</f>
        <v>45368</v>
      </c>
    </row>
    <row r="45" spans="1:7" ht="12.75">
      <c r="A45" s="23" t="s">
        <v>103</v>
      </c>
      <c r="B45" s="24" t="s">
        <v>351</v>
      </c>
      <c r="C45" s="36"/>
      <c r="D45" s="36"/>
      <c r="E45" s="24" t="s">
        <v>252</v>
      </c>
      <c r="F45" s="153">
        <f>'5.sz.melléklet '!F205+'5.sz.melléklet '!F206</f>
        <v>56289</v>
      </c>
      <c r="G45" s="153">
        <f>'5.sz.melléklet '!G205+'5.sz.melléklet '!G206</f>
        <v>59404</v>
      </c>
    </row>
    <row r="46" spans="1:7" ht="12.75">
      <c r="A46" s="23" t="s">
        <v>104</v>
      </c>
      <c r="B46" s="24" t="s">
        <v>352</v>
      </c>
      <c r="C46" s="36"/>
      <c r="D46" s="36"/>
      <c r="E46" s="24" t="s">
        <v>253</v>
      </c>
      <c r="F46" s="153"/>
      <c r="G46" s="36"/>
    </row>
    <row r="47" spans="1:7" ht="12.75">
      <c r="A47" s="23" t="s">
        <v>105</v>
      </c>
      <c r="B47" s="24" t="s">
        <v>155</v>
      </c>
      <c r="C47" s="36"/>
      <c r="D47" s="36"/>
      <c r="E47" s="24" t="s">
        <v>254</v>
      </c>
      <c r="F47" s="153"/>
      <c r="G47" s="36"/>
    </row>
    <row r="48" spans="1:7" ht="12.75">
      <c r="A48" s="23" t="s">
        <v>106</v>
      </c>
      <c r="B48" s="24" t="s">
        <v>13</v>
      </c>
      <c r="C48" s="36"/>
      <c r="D48" s="36"/>
      <c r="E48" s="24" t="s">
        <v>353</v>
      </c>
      <c r="F48" s="153"/>
      <c r="G48" s="36"/>
    </row>
    <row r="49" spans="1:7" ht="12.75">
      <c r="A49" s="23" t="s">
        <v>267</v>
      </c>
      <c r="B49" s="24" t="s">
        <v>354</v>
      </c>
      <c r="C49" s="36"/>
      <c r="D49" s="36"/>
      <c r="E49" s="24" t="s">
        <v>355</v>
      </c>
      <c r="F49" s="153"/>
      <c r="G49" s="36"/>
    </row>
    <row r="50" spans="1:8" ht="12.75">
      <c r="A50" s="23" t="s">
        <v>290</v>
      </c>
      <c r="B50" s="24" t="s">
        <v>99</v>
      </c>
      <c r="C50" s="36">
        <f>'5.sz.melléklet '!F55</f>
        <v>92699</v>
      </c>
      <c r="D50" s="36">
        <f>'5.sz.melléklet '!G55</f>
        <v>87993</v>
      </c>
      <c r="E50" s="24" t="s">
        <v>258</v>
      </c>
      <c r="F50" s="153">
        <v>1000</v>
      </c>
      <c r="G50" s="153">
        <v>1294</v>
      </c>
      <c r="H50" s="143"/>
    </row>
    <row r="51" spans="1:7" ht="12.75">
      <c r="A51" s="23" t="s">
        <v>315</v>
      </c>
      <c r="B51" s="24" t="s">
        <v>356</v>
      </c>
      <c r="C51" s="36">
        <f>'5.sz.melléklet '!F60</f>
        <v>0</v>
      </c>
      <c r="D51" s="36">
        <f>'5.sz.melléklet '!G60</f>
        <v>0</v>
      </c>
      <c r="E51" s="24" t="s">
        <v>98</v>
      </c>
      <c r="F51" s="153"/>
      <c r="G51" s="36"/>
    </row>
    <row r="52" spans="1:7" ht="12.75">
      <c r="A52" s="23" t="s">
        <v>316</v>
      </c>
      <c r="B52" s="24" t="s">
        <v>357</v>
      </c>
      <c r="C52" s="36"/>
      <c r="D52" s="36"/>
      <c r="E52" s="24"/>
      <c r="F52" s="153"/>
      <c r="G52" s="36"/>
    </row>
    <row r="53" spans="1:7" ht="13.5" thickBot="1">
      <c r="A53" s="25" t="s">
        <v>317</v>
      </c>
      <c r="B53" s="26"/>
      <c r="C53" s="37"/>
      <c r="D53" s="37"/>
      <c r="E53" s="26"/>
      <c r="F53" s="150"/>
      <c r="G53" s="152"/>
    </row>
    <row r="54" spans="1:8" ht="13.5" thickBot="1">
      <c r="A54" s="139" t="s">
        <v>192</v>
      </c>
      <c r="B54" s="161" t="s">
        <v>358</v>
      </c>
      <c r="C54" s="162">
        <f>C44+C45+C46+C47+C48+C49+C50+C51+C52</f>
        <v>92699</v>
      </c>
      <c r="D54" s="162">
        <f>D44+D45+D46+D47+D48+D49+D50+D51+D52</f>
        <v>97379</v>
      </c>
      <c r="E54" s="165" t="s">
        <v>321</v>
      </c>
      <c r="F54" s="162">
        <f>F44+F45+F46+F47+F48+F49+F50+F51</f>
        <v>94451</v>
      </c>
      <c r="G54" s="162">
        <f>G44+G45+G46+G47+G48+G49+G50+G51</f>
        <v>106066</v>
      </c>
      <c r="H54" s="143"/>
    </row>
    <row r="55" spans="1:7" ht="12.75">
      <c r="A55" s="19" t="s">
        <v>318</v>
      </c>
      <c r="B55" s="20" t="s">
        <v>359</v>
      </c>
      <c r="C55" s="35">
        <v>11531</v>
      </c>
      <c r="D55" s="35">
        <v>11531</v>
      </c>
      <c r="E55" s="20" t="s">
        <v>270</v>
      </c>
      <c r="F55" s="160"/>
      <c r="G55" s="35"/>
    </row>
    <row r="56" spans="1:7" ht="12.75">
      <c r="A56" s="23" t="s">
        <v>319</v>
      </c>
      <c r="B56" s="24" t="s">
        <v>203</v>
      </c>
      <c r="C56" s="36"/>
      <c r="D56" s="36"/>
      <c r="E56" s="24" t="s">
        <v>283</v>
      </c>
      <c r="F56" s="153"/>
      <c r="G56" s="36"/>
    </row>
    <row r="57" spans="1:7" ht="12.75">
      <c r="A57" s="23" t="s">
        <v>322</v>
      </c>
      <c r="B57" s="24" t="s">
        <v>217</v>
      </c>
      <c r="C57" s="36"/>
      <c r="D57" s="36"/>
      <c r="E57" s="24" t="s">
        <v>272</v>
      </c>
      <c r="F57" s="153">
        <v>11531</v>
      </c>
      <c r="G57" s="36">
        <v>15779</v>
      </c>
    </row>
    <row r="58" spans="1:7" ht="12.75">
      <c r="A58" s="23" t="s">
        <v>324</v>
      </c>
      <c r="B58" s="24" t="s">
        <v>360</v>
      </c>
      <c r="C58" s="36"/>
      <c r="D58" s="36"/>
      <c r="E58" s="24" t="s">
        <v>273</v>
      </c>
      <c r="F58" s="153"/>
      <c r="G58" s="36"/>
    </row>
    <row r="59" spans="1:7" ht="12.75">
      <c r="A59" s="23" t="s">
        <v>326</v>
      </c>
      <c r="B59" s="24" t="s">
        <v>207</v>
      </c>
      <c r="C59" s="36"/>
      <c r="D59" s="36"/>
      <c r="E59" s="24" t="s">
        <v>274</v>
      </c>
      <c r="F59" s="153"/>
      <c r="G59" s="36"/>
    </row>
    <row r="60" spans="1:7" ht="12.75">
      <c r="A60" s="23" t="s">
        <v>327</v>
      </c>
      <c r="B60" s="24" t="s">
        <v>361</v>
      </c>
      <c r="C60" s="36"/>
      <c r="D60" s="36"/>
      <c r="E60" s="24" t="s">
        <v>362</v>
      </c>
      <c r="F60" s="153"/>
      <c r="G60" s="36"/>
    </row>
    <row r="61" spans="1:7" ht="12.75">
      <c r="A61" s="23" t="s">
        <v>328</v>
      </c>
      <c r="B61" s="24" t="s">
        <v>211</v>
      </c>
      <c r="C61" s="36"/>
      <c r="D61" s="36"/>
      <c r="E61" s="24" t="s">
        <v>337</v>
      </c>
      <c r="F61" s="153"/>
      <c r="G61" s="36"/>
    </row>
    <row r="62" spans="1:7" ht="12.75">
      <c r="A62" s="23" t="s">
        <v>330</v>
      </c>
      <c r="B62" s="24" t="s">
        <v>363</v>
      </c>
      <c r="C62" s="36"/>
      <c r="D62" s="36">
        <v>10932</v>
      </c>
      <c r="E62" s="24" t="s">
        <v>289</v>
      </c>
      <c r="F62" s="153"/>
      <c r="G62" s="36"/>
    </row>
    <row r="63" spans="1:7" ht="12.75">
      <c r="A63" s="23" t="s">
        <v>333</v>
      </c>
      <c r="B63" s="24"/>
      <c r="C63" s="36"/>
      <c r="D63" s="36"/>
      <c r="E63" s="24"/>
      <c r="F63" s="153"/>
      <c r="G63" s="36"/>
    </row>
    <row r="64" spans="1:7" ht="13.5" thickBot="1">
      <c r="A64" s="25" t="s">
        <v>336</v>
      </c>
      <c r="B64" s="26"/>
      <c r="C64" s="37"/>
      <c r="D64" s="37"/>
      <c r="E64" s="26"/>
      <c r="F64" s="150"/>
      <c r="G64" s="152"/>
    </row>
    <row r="65" spans="1:7" ht="13.5" thickBot="1">
      <c r="A65" s="139" t="s">
        <v>338</v>
      </c>
      <c r="B65" s="140" t="s">
        <v>364</v>
      </c>
      <c r="C65" s="141">
        <f>C56+C57+C58+C59+C60+C61+C62</f>
        <v>0</v>
      </c>
      <c r="D65" s="141">
        <f>D56+D57+D58+D59+D60+D61+D62</f>
        <v>10932</v>
      </c>
      <c r="E65" s="140" t="s">
        <v>365</v>
      </c>
      <c r="F65" s="141">
        <f>F55+F56+F57+F58+F59+F60+F61+F62</f>
        <v>11531</v>
      </c>
      <c r="G65" s="141">
        <f>G55+G56+G57+G58+G59+G60+G61+G62</f>
        <v>15779</v>
      </c>
    </row>
    <row r="66" spans="1:7" ht="13.5" thickBot="1">
      <c r="A66" s="136" t="s">
        <v>339</v>
      </c>
      <c r="B66" s="137" t="s">
        <v>366</v>
      </c>
      <c r="C66" s="138">
        <f>C54+C55+C65</f>
        <v>104230</v>
      </c>
      <c r="D66" s="138">
        <f>D54+D55+D65</f>
        <v>119842</v>
      </c>
      <c r="E66" s="137" t="s">
        <v>367</v>
      </c>
      <c r="F66" s="138">
        <f>F54+F65</f>
        <v>105982</v>
      </c>
      <c r="G66" s="138">
        <f>G54+G65</f>
        <v>121845</v>
      </c>
    </row>
    <row r="67" spans="1:7" ht="13.5" thickBot="1">
      <c r="A67" s="28" t="s">
        <v>340</v>
      </c>
      <c r="B67" s="29" t="s">
        <v>348</v>
      </c>
      <c r="C67" s="39">
        <f>F66-C66</f>
        <v>1752</v>
      </c>
      <c r="D67" s="39">
        <f>G66-D66</f>
        <v>2003</v>
      </c>
      <c r="E67" s="29" t="s">
        <v>349</v>
      </c>
      <c r="F67" s="39"/>
      <c r="G67" s="39"/>
    </row>
    <row r="70" ht="0.75" customHeight="1"/>
    <row r="71" ht="12.75" hidden="1"/>
    <row r="72" ht="12.75" hidden="1"/>
    <row r="73" spans="1:7" ht="12.75" hidden="1">
      <c r="A73" s="15"/>
      <c r="B73" s="16"/>
      <c r="C73" s="33"/>
      <c r="D73" s="33"/>
      <c r="E73" s="16"/>
      <c r="F73" s="33"/>
      <c r="G73" s="33"/>
    </row>
    <row r="74" spans="1:7" ht="12.75">
      <c r="A74" s="182" t="s">
        <v>306</v>
      </c>
      <c r="B74" s="182"/>
      <c r="C74" s="182"/>
      <c r="D74" s="182"/>
      <c r="E74" s="182"/>
      <c r="F74" s="182"/>
      <c r="G74" s="142"/>
    </row>
    <row r="75" spans="1:7" ht="12.75">
      <c r="A75" s="182" t="s">
        <v>453</v>
      </c>
      <c r="B75" s="183"/>
      <c r="C75" s="183"/>
      <c r="D75" s="183"/>
      <c r="E75" s="183"/>
      <c r="F75" s="183"/>
      <c r="G75" s="84"/>
    </row>
    <row r="76" spans="1:7" ht="13.5" thickBot="1">
      <c r="A76" s="17"/>
      <c r="B76" s="17"/>
      <c r="C76" s="34"/>
      <c r="D76" s="34"/>
      <c r="E76" s="17"/>
      <c r="F76" s="41" t="s">
        <v>307</v>
      </c>
      <c r="G76" s="41"/>
    </row>
    <row r="77" spans="1:7" ht="13.5" thickBot="1">
      <c r="A77" s="129"/>
      <c r="B77" s="180" t="s">
        <v>308</v>
      </c>
      <c r="C77" s="181"/>
      <c r="D77" s="145"/>
      <c r="E77" s="180" t="s">
        <v>309</v>
      </c>
      <c r="F77" s="181"/>
      <c r="G77" s="145"/>
    </row>
    <row r="78" spans="1:7" ht="44.25" customHeight="1" thickBot="1">
      <c r="A78" s="129" t="s">
        <v>116</v>
      </c>
      <c r="B78" s="129" t="s">
        <v>96</v>
      </c>
      <c r="C78" s="155" t="s">
        <v>460</v>
      </c>
      <c r="D78" s="155" t="s">
        <v>461</v>
      </c>
      <c r="E78" s="129" t="s">
        <v>96</v>
      </c>
      <c r="F78" s="155" t="s">
        <v>460</v>
      </c>
      <c r="G78" s="155" t="s">
        <v>461</v>
      </c>
    </row>
    <row r="79" spans="1:7" ht="12.75">
      <c r="A79" s="19" t="s">
        <v>102</v>
      </c>
      <c r="B79" s="20" t="s">
        <v>10</v>
      </c>
      <c r="C79" s="35"/>
      <c r="D79" s="35"/>
      <c r="E79" s="20" t="s">
        <v>233</v>
      </c>
      <c r="F79" s="151">
        <v>22563</v>
      </c>
      <c r="G79" s="151">
        <v>26064</v>
      </c>
    </row>
    <row r="80" spans="1:7" ht="12.75">
      <c r="A80" s="21" t="s">
        <v>103</v>
      </c>
      <c r="B80" s="22" t="s">
        <v>3</v>
      </c>
      <c r="C80" s="36">
        <f>'[1]7.sz.melléklet '!F11</f>
        <v>9800</v>
      </c>
      <c r="D80" s="36">
        <f>'[1]7.sz.melléklet '!G11</f>
        <v>10458</v>
      </c>
      <c r="E80" s="22" t="s">
        <v>310</v>
      </c>
      <c r="F80" s="36">
        <v>5897</v>
      </c>
      <c r="G80" s="36">
        <v>6061</v>
      </c>
    </row>
    <row r="81" spans="1:7" ht="12.75">
      <c r="A81" s="23" t="s">
        <v>104</v>
      </c>
      <c r="B81" s="24" t="s">
        <v>109</v>
      </c>
      <c r="C81" s="36"/>
      <c r="D81" s="36"/>
      <c r="E81" s="24" t="s">
        <v>237</v>
      </c>
      <c r="F81" s="36">
        <v>18909</v>
      </c>
      <c r="G81" s="36">
        <v>16520</v>
      </c>
    </row>
    <row r="82" spans="1:7" ht="12.75">
      <c r="A82" s="23" t="s">
        <v>105</v>
      </c>
      <c r="B82" s="24" t="s">
        <v>311</v>
      </c>
      <c r="C82" s="36">
        <f>'[1]7.sz.melléklet '!F12</f>
        <v>37669</v>
      </c>
      <c r="D82" s="36">
        <f>'[1]7.sz.melléklet '!G12</f>
        <v>37458</v>
      </c>
      <c r="E82" s="24" t="s">
        <v>312</v>
      </c>
      <c r="F82" s="36"/>
      <c r="G82" s="168"/>
    </row>
    <row r="83" spans="1:8" ht="12.75">
      <c r="A83" s="23" t="s">
        <v>106</v>
      </c>
      <c r="B83" s="24" t="s">
        <v>167</v>
      </c>
      <c r="C83" s="36"/>
      <c r="D83" s="36"/>
      <c r="E83" s="24" t="s">
        <v>98</v>
      </c>
      <c r="F83" s="36">
        <v>100</v>
      </c>
      <c r="G83" s="36">
        <v>100</v>
      </c>
      <c r="H83" s="143"/>
    </row>
    <row r="84" spans="1:7" ht="12.75">
      <c r="A84" s="23" t="s">
        <v>267</v>
      </c>
      <c r="B84" s="24" t="s">
        <v>313</v>
      </c>
      <c r="C84" s="36"/>
      <c r="D84" s="36">
        <v>829</v>
      </c>
      <c r="E84" s="24"/>
      <c r="F84" s="36"/>
      <c r="G84" s="168"/>
    </row>
    <row r="85" spans="1:7" ht="12.75">
      <c r="A85" s="23" t="s">
        <v>290</v>
      </c>
      <c r="B85" s="24" t="s">
        <v>314</v>
      </c>
      <c r="C85" s="36"/>
      <c r="D85" s="36"/>
      <c r="E85" s="24"/>
      <c r="F85" s="36"/>
      <c r="G85" s="168"/>
    </row>
    <row r="86" spans="1:7" ht="12.75">
      <c r="A86" s="23" t="s">
        <v>315</v>
      </c>
      <c r="B86" s="24"/>
      <c r="C86" s="36"/>
      <c r="D86" s="36"/>
      <c r="E86" s="24"/>
      <c r="F86" s="36"/>
      <c r="G86" s="168"/>
    </row>
    <row r="87" spans="1:7" ht="12.75">
      <c r="A87" s="23" t="s">
        <v>316</v>
      </c>
      <c r="B87" s="24"/>
      <c r="C87" s="36"/>
      <c r="D87" s="36"/>
      <c r="E87" s="24"/>
      <c r="F87" s="36"/>
      <c r="G87" s="168"/>
    </row>
    <row r="88" spans="1:7" ht="12.75">
      <c r="A88" s="23" t="s">
        <v>317</v>
      </c>
      <c r="B88" s="24"/>
      <c r="C88" s="36"/>
      <c r="D88" s="36"/>
      <c r="E88" s="24"/>
      <c r="F88" s="36"/>
      <c r="G88" s="168"/>
    </row>
    <row r="89" spans="1:7" ht="12.75">
      <c r="A89" s="23" t="s">
        <v>192</v>
      </c>
      <c r="B89" s="24"/>
      <c r="C89" s="36"/>
      <c r="D89" s="36"/>
      <c r="E89" s="24"/>
      <c r="F89" s="36"/>
      <c r="G89" s="168"/>
    </row>
    <row r="90" spans="1:7" ht="13.5" thickBot="1">
      <c r="A90" s="25" t="s">
        <v>318</v>
      </c>
      <c r="B90" s="26"/>
      <c r="C90" s="37"/>
      <c r="D90" s="37"/>
      <c r="E90" s="26"/>
      <c r="F90" s="150"/>
      <c r="G90" s="152"/>
    </row>
    <row r="91" spans="1:8" ht="13.5" thickBot="1">
      <c r="A91" s="130" t="s">
        <v>319</v>
      </c>
      <c r="B91" s="158" t="s">
        <v>320</v>
      </c>
      <c r="C91" s="166">
        <f>C79+C80+C81+C82+C83+C84+C85</f>
        <v>47469</v>
      </c>
      <c r="D91" s="166">
        <f>D79+D80+D81+D82+D83+D84+D85</f>
        <v>48745</v>
      </c>
      <c r="E91" s="158" t="s">
        <v>321</v>
      </c>
      <c r="F91" s="159">
        <f>F79+F80+F81+F82+F83+F84</f>
        <v>47469</v>
      </c>
      <c r="G91" s="159">
        <f>G79+G80+G81+G82+G83+G84</f>
        <v>48745</v>
      </c>
      <c r="H91" s="143"/>
    </row>
    <row r="92" spans="1:7" ht="12.75">
      <c r="A92" s="19" t="s">
        <v>322</v>
      </c>
      <c r="B92" s="20" t="s">
        <v>323</v>
      </c>
      <c r="C92" s="35"/>
      <c r="D92" s="35"/>
      <c r="E92" s="20" t="s">
        <v>270</v>
      </c>
      <c r="F92" s="151"/>
      <c r="G92" s="167"/>
    </row>
    <row r="93" spans="1:7" ht="12.75">
      <c r="A93" s="23" t="s">
        <v>324</v>
      </c>
      <c r="B93" s="24" t="s">
        <v>325</v>
      </c>
      <c r="C93" s="36"/>
      <c r="D93" s="36"/>
      <c r="E93" s="24" t="s">
        <v>271</v>
      </c>
      <c r="F93" s="36"/>
      <c r="G93" s="168"/>
    </row>
    <row r="94" spans="1:7" ht="12.75">
      <c r="A94" s="23" t="s">
        <v>326</v>
      </c>
      <c r="B94" s="24" t="s">
        <v>203</v>
      </c>
      <c r="C94" s="36"/>
      <c r="D94" s="36"/>
      <c r="E94" s="24" t="s">
        <v>272</v>
      </c>
      <c r="F94" s="36"/>
      <c r="G94" s="168"/>
    </row>
    <row r="95" spans="1:7" ht="12.75">
      <c r="A95" s="23" t="s">
        <v>327</v>
      </c>
      <c r="B95" s="24" t="s">
        <v>205</v>
      </c>
      <c r="C95" s="36"/>
      <c r="D95" s="36"/>
      <c r="E95" s="24" t="s">
        <v>273</v>
      </c>
      <c r="F95" s="36"/>
      <c r="G95" s="168"/>
    </row>
    <row r="96" spans="1:7" ht="12.75">
      <c r="A96" s="23" t="s">
        <v>328</v>
      </c>
      <c r="B96" s="24" t="s">
        <v>329</v>
      </c>
      <c r="C96" s="36"/>
      <c r="D96" s="36"/>
      <c r="E96" s="24" t="s">
        <v>274</v>
      </c>
      <c r="F96" s="36"/>
      <c r="G96" s="169"/>
    </row>
    <row r="97" spans="1:7" ht="12.75">
      <c r="A97" s="23" t="s">
        <v>330</v>
      </c>
      <c r="B97" s="24" t="s">
        <v>331</v>
      </c>
      <c r="C97" s="36"/>
      <c r="D97" s="36"/>
      <c r="E97" s="24" t="s">
        <v>332</v>
      </c>
      <c r="F97" s="36"/>
      <c r="G97" s="169"/>
    </row>
    <row r="98" spans="1:7" ht="12.75">
      <c r="A98" s="23" t="s">
        <v>333</v>
      </c>
      <c r="B98" s="24" t="s">
        <v>334</v>
      </c>
      <c r="C98" s="36"/>
      <c r="D98" s="36"/>
      <c r="E98" s="24" t="s">
        <v>335</v>
      </c>
      <c r="F98" s="36"/>
      <c r="G98" s="169"/>
    </row>
    <row r="99" spans="1:7" ht="12.75">
      <c r="A99" s="23" t="s">
        <v>336</v>
      </c>
      <c r="B99" s="24" t="s">
        <v>486</v>
      </c>
      <c r="C99" s="36"/>
      <c r="D99" s="36"/>
      <c r="E99" s="24" t="s">
        <v>337</v>
      </c>
      <c r="F99" s="36"/>
      <c r="G99" s="169"/>
    </row>
    <row r="100" spans="1:7" ht="12.75">
      <c r="A100" s="23" t="s">
        <v>338</v>
      </c>
      <c r="B100" s="24"/>
      <c r="C100" s="36"/>
      <c r="D100" s="36"/>
      <c r="E100" s="24" t="s">
        <v>471</v>
      </c>
      <c r="F100" s="36"/>
      <c r="G100" s="169"/>
    </row>
    <row r="101" spans="1:7" ht="12.75">
      <c r="A101" s="23" t="s">
        <v>339</v>
      </c>
      <c r="B101" s="24"/>
      <c r="C101" s="36"/>
      <c r="D101" s="36"/>
      <c r="E101" s="24"/>
      <c r="F101" s="36"/>
      <c r="G101" s="169"/>
    </row>
    <row r="102" spans="1:7" ht="13.5" thickBot="1">
      <c r="A102" s="25" t="s">
        <v>340</v>
      </c>
      <c r="B102" s="26"/>
      <c r="C102" s="37"/>
      <c r="D102" s="37"/>
      <c r="E102" s="26"/>
      <c r="F102" s="152"/>
      <c r="G102" s="170"/>
    </row>
    <row r="103" spans="1:7" ht="13.5" thickBot="1">
      <c r="A103" s="130" t="s">
        <v>341</v>
      </c>
      <c r="B103" s="131" t="s">
        <v>342</v>
      </c>
      <c r="C103" s="132">
        <f>C94+C95+C96+C97+C98</f>
        <v>0</v>
      </c>
      <c r="D103" s="132">
        <f>D94+D95+D96+D97+D98</f>
        <v>0</v>
      </c>
      <c r="E103" s="131" t="s">
        <v>343</v>
      </c>
      <c r="F103" s="147"/>
      <c r="G103" s="132"/>
    </row>
    <row r="104" spans="1:7" ht="13.5" thickBot="1">
      <c r="A104" s="129" t="s">
        <v>344</v>
      </c>
      <c r="B104" s="133" t="s">
        <v>345</v>
      </c>
      <c r="C104" s="134">
        <f>C91+C92+C93+C103</f>
        <v>47469</v>
      </c>
      <c r="D104" s="134">
        <f>D91+D92+D93+D103</f>
        <v>48745</v>
      </c>
      <c r="E104" s="133" t="s">
        <v>346</v>
      </c>
      <c r="F104" s="148">
        <f>F91+F92+F93+F103</f>
        <v>47469</v>
      </c>
      <c r="G104" s="148">
        <f>G91+G92+G93+G103</f>
        <v>48745</v>
      </c>
    </row>
    <row r="105" spans="1:7" ht="13.5" thickBot="1">
      <c r="A105" s="18" t="s">
        <v>347</v>
      </c>
      <c r="B105" s="27" t="s">
        <v>348</v>
      </c>
      <c r="C105" s="38"/>
      <c r="D105" s="38"/>
      <c r="E105" s="27" t="s">
        <v>349</v>
      </c>
      <c r="F105" s="149">
        <f>C104-F104</f>
        <v>0</v>
      </c>
      <c r="G105" s="149">
        <f>D104-G104</f>
        <v>0</v>
      </c>
    </row>
    <row r="106" spans="1:7" ht="11.25" customHeight="1">
      <c r="A106" s="15"/>
      <c r="B106" s="16"/>
      <c r="C106" s="33"/>
      <c r="D106" s="33"/>
      <c r="E106" s="16"/>
      <c r="F106" s="33"/>
      <c r="G106" s="33"/>
    </row>
    <row r="107" spans="1:7" ht="12.75" hidden="1">
      <c r="A107" s="15"/>
      <c r="B107" s="16"/>
      <c r="C107" s="33"/>
      <c r="D107" s="33"/>
      <c r="E107" s="16"/>
      <c r="F107" s="33"/>
      <c r="G107" s="33"/>
    </row>
    <row r="108" spans="1:7" ht="12.75" hidden="1">
      <c r="A108" s="15"/>
      <c r="B108" s="16"/>
      <c r="C108" s="33"/>
      <c r="D108" s="33"/>
      <c r="E108" s="16"/>
      <c r="F108" s="33"/>
      <c r="G108" s="33"/>
    </row>
    <row r="109" spans="1:7" ht="12.75" hidden="1">
      <c r="A109" s="15"/>
      <c r="B109" s="16"/>
      <c r="C109" s="33"/>
      <c r="D109" s="33"/>
      <c r="E109" s="16"/>
      <c r="F109" s="33"/>
      <c r="G109" s="33"/>
    </row>
    <row r="110" spans="1:7" ht="12.75">
      <c r="A110" s="15"/>
      <c r="B110" s="16"/>
      <c r="C110" s="33"/>
      <c r="D110" s="33"/>
      <c r="E110" s="16"/>
      <c r="F110" s="33"/>
      <c r="G110" s="33"/>
    </row>
    <row r="111" spans="1:7" ht="12.75">
      <c r="A111" s="182" t="s">
        <v>350</v>
      </c>
      <c r="B111" s="182"/>
      <c r="C111" s="182"/>
      <c r="D111" s="182"/>
      <c r="E111" s="182"/>
      <c r="F111" s="182"/>
      <c r="G111" s="142"/>
    </row>
    <row r="112" spans="1:7" ht="12.75">
      <c r="A112" s="182" t="s">
        <v>454</v>
      </c>
      <c r="B112" s="182"/>
      <c r="C112" s="182"/>
      <c r="D112" s="182"/>
      <c r="E112" s="182"/>
      <c r="F112" s="182"/>
      <c r="G112" s="142"/>
    </row>
    <row r="113" spans="1:7" ht="13.5" thickBot="1">
      <c r="A113" s="17"/>
      <c r="B113" s="17"/>
      <c r="C113" s="34"/>
      <c r="D113" s="34"/>
      <c r="E113" s="17"/>
      <c r="F113" s="41" t="s">
        <v>307</v>
      </c>
      <c r="G113" s="41"/>
    </row>
    <row r="114" spans="1:7" ht="13.5" thickBot="1">
      <c r="A114" s="129"/>
      <c r="B114" s="180" t="s">
        <v>308</v>
      </c>
      <c r="C114" s="181"/>
      <c r="D114" s="145"/>
      <c r="E114" s="180" t="s">
        <v>309</v>
      </c>
      <c r="F114" s="181"/>
      <c r="G114" s="145"/>
    </row>
    <row r="115" spans="1:7" ht="42" customHeight="1" thickBot="1">
      <c r="A115" s="129" t="s">
        <v>116</v>
      </c>
      <c r="B115" s="129" t="s">
        <v>96</v>
      </c>
      <c r="C115" s="155" t="s">
        <v>460</v>
      </c>
      <c r="D115" s="155" t="s">
        <v>461</v>
      </c>
      <c r="E115" s="129" t="s">
        <v>96</v>
      </c>
      <c r="F115" s="155" t="s">
        <v>460</v>
      </c>
      <c r="G115" s="155" t="s">
        <v>461</v>
      </c>
    </row>
    <row r="116" spans="1:7" ht="12.75">
      <c r="A116" s="19" t="s">
        <v>102</v>
      </c>
      <c r="B116" s="20" t="s">
        <v>16</v>
      </c>
      <c r="C116" s="35"/>
      <c r="D116" s="35"/>
      <c r="E116" s="20" t="s">
        <v>251</v>
      </c>
      <c r="F116" s="151">
        <f>'5.sz.melléklet '!F276+'5.sz.melléklet '!F277</f>
        <v>0</v>
      </c>
      <c r="G116" s="169"/>
    </row>
    <row r="117" spans="1:7" ht="12.75">
      <c r="A117" s="23" t="s">
        <v>103</v>
      </c>
      <c r="B117" s="24" t="s">
        <v>351</v>
      </c>
      <c r="C117" s="36"/>
      <c r="D117" s="36"/>
      <c r="E117" s="24" t="s">
        <v>252</v>
      </c>
      <c r="F117" s="36">
        <f>'5.sz.melléklet '!F278+'5.sz.melléklet '!F279</f>
        <v>0</v>
      </c>
      <c r="G117" s="36"/>
    </row>
    <row r="118" spans="1:7" ht="12.75">
      <c r="A118" s="23" t="s">
        <v>104</v>
      </c>
      <c r="B118" s="24" t="s">
        <v>352</v>
      </c>
      <c r="C118" s="36"/>
      <c r="D118" s="36"/>
      <c r="E118" s="24" t="s">
        <v>253</v>
      </c>
      <c r="F118" s="36"/>
      <c r="G118" s="36"/>
    </row>
    <row r="119" spans="1:7" ht="12.75">
      <c r="A119" s="23" t="s">
        <v>105</v>
      </c>
      <c r="B119" s="24" t="s">
        <v>155</v>
      </c>
      <c r="C119" s="36"/>
      <c r="D119" s="36"/>
      <c r="E119" s="24" t="s">
        <v>254</v>
      </c>
      <c r="F119" s="36"/>
      <c r="G119" s="36"/>
    </row>
    <row r="120" spans="1:7" ht="12.75">
      <c r="A120" s="23" t="s">
        <v>106</v>
      </c>
      <c r="B120" s="24" t="s">
        <v>13</v>
      </c>
      <c r="C120" s="36"/>
      <c r="D120" s="36"/>
      <c r="E120" s="24" t="s">
        <v>353</v>
      </c>
      <c r="F120" s="36"/>
      <c r="G120" s="36"/>
    </row>
    <row r="121" spans="1:7" ht="12.75">
      <c r="A121" s="23" t="s">
        <v>267</v>
      </c>
      <c r="B121" s="24" t="s">
        <v>354</v>
      </c>
      <c r="C121" s="36"/>
      <c r="D121" s="36"/>
      <c r="E121" s="24" t="s">
        <v>355</v>
      </c>
      <c r="F121" s="36"/>
      <c r="G121" s="36"/>
    </row>
    <row r="122" spans="1:7" ht="12.75">
      <c r="A122" s="23" t="s">
        <v>290</v>
      </c>
      <c r="B122" s="24" t="s">
        <v>99</v>
      </c>
      <c r="C122" s="36"/>
      <c r="D122" s="36"/>
      <c r="E122" s="24" t="s">
        <v>258</v>
      </c>
      <c r="F122" s="36"/>
      <c r="G122" s="36"/>
    </row>
    <row r="123" spans="1:7" ht="12.75">
      <c r="A123" s="23" t="s">
        <v>315</v>
      </c>
      <c r="B123" s="24" t="s">
        <v>356</v>
      </c>
      <c r="C123" s="36"/>
      <c r="D123" s="36"/>
      <c r="E123" s="24" t="s">
        <v>98</v>
      </c>
      <c r="F123" s="36"/>
      <c r="G123" s="36"/>
    </row>
    <row r="124" spans="1:7" ht="12.75">
      <c r="A124" s="23" t="s">
        <v>316</v>
      </c>
      <c r="B124" s="24" t="s">
        <v>357</v>
      </c>
      <c r="C124" s="36"/>
      <c r="D124" s="36"/>
      <c r="E124" s="24"/>
      <c r="F124" s="36"/>
      <c r="G124" s="36"/>
    </row>
    <row r="125" spans="1:7" ht="13.5" thickBot="1">
      <c r="A125" s="25" t="s">
        <v>317</v>
      </c>
      <c r="B125" s="26"/>
      <c r="C125" s="37"/>
      <c r="D125" s="37"/>
      <c r="E125" s="26"/>
      <c r="F125" s="37"/>
      <c r="G125" s="170"/>
    </row>
    <row r="126" spans="1:7" ht="13.5" thickBot="1">
      <c r="A126" s="139" t="s">
        <v>192</v>
      </c>
      <c r="B126" s="171" t="s">
        <v>358</v>
      </c>
      <c r="C126" s="163">
        <f>C116+C117+C118+C119+C120+C121+C122+C123+C124</f>
        <v>0</v>
      </c>
      <c r="D126" s="164"/>
      <c r="E126" s="174" t="s">
        <v>321</v>
      </c>
      <c r="F126" s="162">
        <f>F116+F117+F118+F119+F120+F121+F122+F123</f>
        <v>0</v>
      </c>
      <c r="G126" s="162"/>
    </row>
    <row r="127" spans="1:7" ht="12.75">
      <c r="A127" s="19" t="s">
        <v>318</v>
      </c>
      <c r="B127" s="20" t="s">
        <v>359</v>
      </c>
      <c r="C127" s="35"/>
      <c r="D127" s="35"/>
      <c r="E127" s="20" t="s">
        <v>270</v>
      </c>
      <c r="F127" s="35"/>
      <c r="G127" s="151"/>
    </row>
    <row r="128" spans="1:7" ht="12.75">
      <c r="A128" s="23" t="s">
        <v>319</v>
      </c>
      <c r="B128" s="24" t="s">
        <v>203</v>
      </c>
      <c r="C128" s="36"/>
      <c r="D128" s="36"/>
      <c r="E128" s="24" t="s">
        <v>283</v>
      </c>
      <c r="F128" s="36"/>
      <c r="G128" s="36"/>
    </row>
    <row r="129" spans="1:7" ht="12.75">
      <c r="A129" s="23" t="s">
        <v>322</v>
      </c>
      <c r="B129" s="24" t="s">
        <v>217</v>
      </c>
      <c r="C129" s="36"/>
      <c r="D129" s="36"/>
      <c r="E129" s="24" t="s">
        <v>272</v>
      </c>
      <c r="F129" s="36"/>
      <c r="G129" s="36"/>
    </row>
    <row r="130" spans="1:7" ht="12.75">
      <c r="A130" s="23" t="s">
        <v>324</v>
      </c>
      <c r="B130" s="24" t="s">
        <v>360</v>
      </c>
      <c r="C130" s="36"/>
      <c r="D130" s="36"/>
      <c r="E130" s="24" t="s">
        <v>273</v>
      </c>
      <c r="F130" s="36"/>
      <c r="G130" s="36"/>
    </row>
    <row r="131" spans="1:7" ht="12.75">
      <c r="A131" s="23" t="s">
        <v>326</v>
      </c>
      <c r="B131" s="24" t="s">
        <v>207</v>
      </c>
      <c r="C131" s="36"/>
      <c r="D131" s="36"/>
      <c r="E131" s="24" t="s">
        <v>274</v>
      </c>
      <c r="F131" s="36"/>
      <c r="G131" s="36"/>
    </row>
    <row r="132" spans="1:7" ht="12.75">
      <c r="A132" s="23" t="s">
        <v>327</v>
      </c>
      <c r="B132" s="24" t="s">
        <v>361</v>
      </c>
      <c r="C132" s="36"/>
      <c r="D132" s="36"/>
      <c r="E132" s="24" t="s">
        <v>362</v>
      </c>
      <c r="F132" s="36"/>
      <c r="G132" s="36"/>
    </row>
    <row r="133" spans="1:7" ht="12.75">
      <c r="A133" s="23" t="s">
        <v>328</v>
      </c>
      <c r="B133" s="24" t="s">
        <v>211</v>
      </c>
      <c r="C133" s="36"/>
      <c r="D133" s="36"/>
      <c r="E133" s="24" t="s">
        <v>337</v>
      </c>
      <c r="F133" s="36"/>
      <c r="G133" s="36"/>
    </row>
    <row r="134" spans="1:7" ht="12.75">
      <c r="A134" s="23" t="s">
        <v>330</v>
      </c>
      <c r="B134" s="24" t="s">
        <v>363</v>
      </c>
      <c r="C134" s="36"/>
      <c r="D134" s="36"/>
      <c r="E134" s="24" t="s">
        <v>289</v>
      </c>
      <c r="F134" s="36"/>
      <c r="G134" s="36"/>
    </row>
    <row r="135" spans="1:7" ht="12.75">
      <c r="A135" s="23" t="s">
        <v>333</v>
      </c>
      <c r="B135" s="24"/>
      <c r="C135" s="36"/>
      <c r="D135" s="36"/>
      <c r="E135" s="24"/>
      <c r="F135" s="36"/>
      <c r="G135" s="36"/>
    </row>
    <row r="136" spans="1:7" ht="13.5" thickBot="1">
      <c r="A136" s="25" t="s">
        <v>336</v>
      </c>
      <c r="B136" s="26"/>
      <c r="C136" s="37"/>
      <c r="D136" s="37"/>
      <c r="E136" s="26"/>
      <c r="F136" s="152"/>
      <c r="G136" s="154"/>
    </row>
    <row r="137" spans="1:7" ht="13.5" thickBot="1">
      <c r="A137" s="139" t="s">
        <v>338</v>
      </c>
      <c r="B137" s="140" t="s">
        <v>364</v>
      </c>
      <c r="C137" s="141">
        <f>C128+C129+C130+C131+C132+C133+C134</f>
        <v>0</v>
      </c>
      <c r="D137" s="141"/>
      <c r="E137" s="140" t="s">
        <v>365</v>
      </c>
      <c r="F137" s="141">
        <f>F127+F128+F129+F130+F131+F132+F133+F134</f>
        <v>0</v>
      </c>
      <c r="G137" s="141"/>
    </row>
    <row r="138" spans="1:7" ht="13.5" thickBot="1">
      <c r="A138" s="136" t="s">
        <v>339</v>
      </c>
      <c r="B138" s="137" t="s">
        <v>366</v>
      </c>
      <c r="C138" s="138">
        <f>C126+C127+C137</f>
        <v>0</v>
      </c>
      <c r="D138" s="138"/>
      <c r="E138" s="137" t="s">
        <v>367</v>
      </c>
      <c r="F138" s="138">
        <f>F126+F137</f>
        <v>0</v>
      </c>
      <c r="G138" s="172"/>
    </row>
    <row r="139" spans="1:7" ht="13.5" thickBot="1">
      <c r="A139" s="28" t="s">
        <v>340</v>
      </c>
      <c r="B139" s="29" t="s">
        <v>348</v>
      </c>
      <c r="C139" s="39">
        <f>F138-C138</f>
        <v>0</v>
      </c>
      <c r="D139" s="39"/>
      <c r="E139" s="29" t="s">
        <v>349</v>
      </c>
      <c r="F139" s="39"/>
      <c r="G139" s="173"/>
    </row>
    <row r="144" ht="1.5" customHeight="1"/>
    <row r="145" spans="1:7" ht="12.75" hidden="1">
      <c r="A145" s="15"/>
      <c r="B145" s="16"/>
      <c r="C145" s="33"/>
      <c r="D145" s="33"/>
      <c r="E145" s="16"/>
      <c r="F145" s="33"/>
      <c r="G145" s="33"/>
    </row>
    <row r="146" spans="1:7" ht="12.75">
      <c r="A146" s="182" t="s">
        <v>306</v>
      </c>
      <c r="B146" s="182"/>
      <c r="C146" s="182"/>
      <c r="D146" s="182"/>
      <c r="E146" s="182"/>
      <c r="F146" s="182"/>
      <c r="G146" s="142"/>
    </row>
    <row r="147" spans="1:7" ht="12.75">
      <c r="A147" s="182" t="s">
        <v>455</v>
      </c>
      <c r="B147" s="183"/>
      <c r="C147" s="183"/>
      <c r="D147" s="183"/>
      <c r="E147" s="183"/>
      <c r="F147" s="183"/>
      <c r="G147" s="84"/>
    </row>
    <row r="148" spans="1:7" ht="13.5" thickBot="1">
      <c r="A148" s="17"/>
      <c r="B148" s="17"/>
      <c r="C148" s="34"/>
      <c r="D148" s="34"/>
      <c r="E148" s="17"/>
      <c r="F148" s="41" t="s">
        <v>307</v>
      </c>
      <c r="G148" s="41"/>
    </row>
    <row r="149" spans="1:7" ht="13.5" thickBot="1">
      <c r="A149" s="129"/>
      <c r="B149" s="180" t="s">
        <v>308</v>
      </c>
      <c r="C149" s="181"/>
      <c r="D149" s="145"/>
      <c r="E149" s="180" t="s">
        <v>309</v>
      </c>
      <c r="F149" s="181"/>
      <c r="G149" s="145"/>
    </row>
    <row r="150" spans="1:7" ht="45" customHeight="1" thickBot="1">
      <c r="A150" s="129" t="s">
        <v>116</v>
      </c>
      <c r="B150" s="129" t="s">
        <v>96</v>
      </c>
      <c r="C150" s="155" t="s">
        <v>460</v>
      </c>
      <c r="D150" s="155" t="s">
        <v>461</v>
      </c>
      <c r="E150" s="129" t="s">
        <v>96</v>
      </c>
      <c r="F150" s="155" t="s">
        <v>460</v>
      </c>
      <c r="G150" s="155" t="s">
        <v>461</v>
      </c>
    </row>
    <row r="151" spans="1:7" ht="12.75">
      <c r="A151" s="19" t="s">
        <v>102</v>
      </c>
      <c r="B151" s="20" t="s">
        <v>10</v>
      </c>
      <c r="C151" s="35">
        <v>7404</v>
      </c>
      <c r="D151" s="35">
        <v>5966</v>
      </c>
      <c r="E151" s="20" t="s">
        <v>233</v>
      </c>
      <c r="F151" s="151">
        <v>37930</v>
      </c>
      <c r="G151" s="151">
        <v>47476</v>
      </c>
    </row>
    <row r="152" spans="1:7" ht="12.75">
      <c r="A152" s="21" t="s">
        <v>103</v>
      </c>
      <c r="B152" s="22" t="s">
        <v>3</v>
      </c>
      <c r="C152" s="36">
        <v>15795</v>
      </c>
      <c r="D152" s="36">
        <v>21924</v>
      </c>
      <c r="E152" s="22" t="s">
        <v>310</v>
      </c>
      <c r="F152" s="36">
        <v>9456</v>
      </c>
      <c r="G152" s="36">
        <v>10787</v>
      </c>
    </row>
    <row r="153" spans="1:7" ht="12.75">
      <c r="A153" s="23" t="s">
        <v>104</v>
      </c>
      <c r="B153" s="24" t="s">
        <v>109</v>
      </c>
      <c r="C153" s="36"/>
      <c r="D153" s="36"/>
      <c r="E153" s="24" t="s">
        <v>237</v>
      </c>
      <c r="F153" s="36">
        <v>53981</v>
      </c>
      <c r="G153" s="36">
        <v>62051</v>
      </c>
    </row>
    <row r="154" spans="1:7" ht="12.75">
      <c r="A154" s="23" t="s">
        <v>105</v>
      </c>
      <c r="B154" s="24" t="s">
        <v>311</v>
      </c>
      <c r="C154" s="36">
        <v>106061</v>
      </c>
      <c r="D154" s="36">
        <v>115378</v>
      </c>
      <c r="E154" s="24" t="s">
        <v>312</v>
      </c>
      <c r="F154" s="36">
        <v>85515</v>
      </c>
      <c r="G154" s="36">
        <v>86673</v>
      </c>
    </row>
    <row r="155" spans="1:7" ht="12.75">
      <c r="A155" s="23" t="s">
        <v>106</v>
      </c>
      <c r="B155" s="24" t="s">
        <v>167</v>
      </c>
      <c r="C155" s="36"/>
      <c r="D155" s="36"/>
      <c r="E155" s="24" t="s">
        <v>98</v>
      </c>
      <c r="F155" s="36">
        <v>880</v>
      </c>
      <c r="G155" s="36">
        <v>230</v>
      </c>
    </row>
    <row r="156" spans="1:7" ht="12.75">
      <c r="A156" s="23" t="s">
        <v>267</v>
      </c>
      <c r="B156" s="24" t="s">
        <v>313</v>
      </c>
      <c r="C156" s="36">
        <v>36261</v>
      </c>
      <c r="D156" s="36">
        <v>41959</v>
      </c>
      <c r="E156" s="24"/>
      <c r="F156" s="36"/>
      <c r="G156" s="36"/>
    </row>
    <row r="157" spans="1:7" ht="12.75">
      <c r="A157" s="23" t="s">
        <v>290</v>
      </c>
      <c r="B157" s="24" t="s">
        <v>314</v>
      </c>
      <c r="C157" s="36"/>
      <c r="D157" s="36"/>
      <c r="E157" s="24"/>
      <c r="F157" s="36"/>
      <c r="G157" s="36"/>
    </row>
    <row r="158" spans="1:7" ht="12.75">
      <c r="A158" s="23" t="s">
        <v>315</v>
      </c>
      <c r="B158" s="24" t="s">
        <v>472</v>
      </c>
      <c r="C158" s="36"/>
      <c r="D158" s="36"/>
      <c r="E158" s="24"/>
      <c r="F158" s="36"/>
      <c r="G158" s="36"/>
    </row>
    <row r="159" spans="1:7" ht="12.75">
      <c r="A159" s="23" t="s">
        <v>316</v>
      </c>
      <c r="B159" s="24"/>
      <c r="C159" s="36"/>
      <c r="D159" s="36"/>
      <c r="E159" s="24"/>
      <c r="F159" s="36"/>
      <c r="G159" s="36"/>
    </row>
    <row r="160" spans="1:7" ht="12.75">
      <c r="A160" s="23" t="s">
        <v>317</v>
      </c>
      <c r="B160" s="24"/>
      <c r="C160" s="36"/>
      <c r="D160" s="36"/>
      <c r="E160" s="24"/>
      <c r="F160" s="36"/>
      <c r="G160" s="36"/>
    </row>
    <row r="161" spans="1:7" ht="12.75">
      <c r="A161" s="23" t="s">
        <v>192</v>
      </c>
      <c r="B161" s="24"/>
      <c r="C161" s="36"/>
      <c r="D161" s="36"/>
      <c r="E161" s="24"/>
      <c r="F161" s="36"/>
      <c r="G161" s="36"/>
    </row>
    <row r="162" spans="1:7" ht="13.5" thickBot="1">
      <c r="A162" s="25" t="s">
        <v>318</v>
      </c>
      <c r="B162" s="26"/>
      <c r="C162" s="37"/>
      <c r="D162" s="37"/>
      <c r="E162" s="26"/>
      <c r="F162" s="37"/>
      <c r="G162" s="170"/>
    </row>
    <row r="163" spans="1:8" ht="13.5" thickBot="1">
      <c r="A163" s="130" t="s">
        <v>319</v>
      </c>
      <c r="B163" s="158" t="s">
        <v>320</v>
      </c>
      <c r="C163" s="166">
        <f>C151+C152+C153+C154+C155+C156+C157</f>
        <v>165521</v>
      </c>
      <c r="D163" s="166">
        <f>D151+D152+D153+D154+D155+D156+D157</f>
        <v>185227</v>
      </c>
      <c r="E163" s="175" t="s">
        <v>321</v>
      </c>
      <c r="F163" s="159">
        <f>F151+F152+F153+F154+F155+F156</f>
        <v>187762</v>
      </c>
      <c r="G163" s="159">
        <f>G151+G152+G153+G154+G155+G156</f>
        <v>207217</v>
      </c>
      <c r="H163" s="143"/>
    </row>
    <row r="164" spans="1:7" ht="12.75">
      <c r="A164" s="19" t="s">
        <v>322</v>
      </c>
      <c r="B164" s="20" t="s">
        <v>323</v>
      </c>
      <c r="C164" s="35">
        <v>23993</v>
      </c>
      <c r="D164" s="35">
        <v>23993</v>
      </c>
      <c r="E164" s="20" t="s">
        <v>270</v>
      </c>
      <c r="F164" s="35"/>
      <c r="G164" s="151"/>
    </row>
    <row r="165" spans="1:7" ht="12.75">
      <c r="A165" s="23" t="s">
        <v>324</v>
      </c>
      <c r="B165" s="24" t="s">
        <v>325</v>
      </c>
      <c r="C165" s="36"/>
      <c r="D165" s="36"/>
      <c r="E165" s="24" t="s">
        <v>271</v>
      </c>
      <c r="F165" s="36"/>
      <c r="G165" s="36"/>
    </row>
    <row r="166" spans="1:7" ht="12.75">
      <c r="A166" s="23" t="s">
        <v>326</v>
      </c>
      <c r="B166" s="24" t="s">
        <v>203</v>
      </c>
      <c r="C166" s="36"/>
      <c r="D166" s="36"/>
      <c r="E166" s="24" t="s">
        <v>272</v>
      </c>
      <c r="F166" s="36"/>
      <c r="G166" s="36"/>
    </row>
    <row r="167" spans="1:7" ht="12.75">
      <c r="A167" s="23" t="s">
        <v>327</v>
      </c>
      <c r="B167" s="24" t="s">
        <v>205</v>
      </c>
      <c r="C167" s="36"/>
      <c r="D167" s="36"/>
      <c r="E167" s="24" t="s">
        <v>273</v>
      </c>
      <c r="F167" s="36"/>
      <c r="G167" s="36"/>
    </row>
    <row r="168" spans="1:7" ht="12.75">
      <c r="A168" s="23" t="s">
        <v>328</v>
      </c>
      <c r="B168" s="24" t="s">
        <v>329</v>
      </c>
      <c r="C168" s="36"/>
      <c r="D168" s="36"/>
      <c r="E168" s="24" t="s">
        <v>274</v>
      </c>
      <c r="F168" s="36"/>
      <c r="G168" s="36"/>
    </row>
    <row r="169" spans="1:7" ht="12.75">
      <c r="A169" s="23" t="s">
        <v>330</v>
      </c>
      <c r="B169" s="24" t="s">
        <v>331</v>
      </c>
      <c r="C169" s="36"/>
      <c r="D169" s="36"/>
      <c r="E169" s="24" t="s">
        <v>332</v>
      </c>
      <c r="F169" s="36"/>
      <c r="G169" s="36"/>
    </row>
    <row r="170" spans="1:7" ht="12.75">
      <c r="A170" s="23" t="s">
        <v>333</v>
      </c>
      <c r="B170" s="24" t="s">
        <v>334</v>
      </c>
      <c r="C170" s="36"/>
      <c r="D170" s="36"/>
      <c r="E170" s="24" t="s">
        <v>335</v>
      </c>
      <c r="F170" s="36"/>
      <c r="G170" s="36"/>
    </row>
    <row r="171" spans="1:7" ht="12.75">
      <c r="A171" s="23" t="s">
        <v>336</v>
      </c>
      <c r="B171" s="24" t="s">
        <v>457</v>
      </c>
      <c r="C171" s="36">
        <v>37669</v>
      </c>
      <c r="D171" s="36">
        <v>37458</v>
      </c>
      <c r="E171" s="24" t="s">
        <v>337</v>
      </c>
      <c r="F171" s="36"/>
      <c r="G171" s="36"/>
    </row>
    <row r="172" spans="1:7" ht="12.75">
      <c r="A172" s="23" t="s">
        <v>338</v>
      </c>
      <c r="B172" s="24" t="s">
        <v>467</v>
      </c>
      <c r="C172" s="36"/>
      <c r="D172" s="36"/>
      <c r="E172" s="24" t="s">
        <v>280</v>
      </c>
      <c r="F172" s="36"/>
      <c r="G172" s="36"/>
    </row>
    <row r="173" spans="1:7" ht="12.75">
      <c r="A173" s="23" t="s">
        <v>339</v>
      </c>
      <c r="B173" s="24"/>
      <c r="C173" s="36"/>
      <c r="D173" s="36"/>
      <c r="E173" s="24" t="s">
        <v>457</v>
      </c>
      <c r="F173" s="36">
        <v>37669</v>
      </c>
      <c r="G173" s="36">
        <v>37458</v>
      </c>
    </row>
    <row r="174" spans="1:7" ht="13.5" thickBot="1">
      <c r="A174" s="25" t="s">
        <v>340</v>
      </c>
      <c r="B174" s="26"/>
      <c r="C174" s="37"/>
      <c r="D174" s="37"/>
      <c r="E174" s="26" t="s">
        <v>473</v>
      </c>
      <c r="F174" s="150"/>
      <c r="G174" s="154"/>
    </row>
    <row r="175" spans="1:7" ht="13.5" thickBot="1">
      <c r="A175" s="130" t="s">
        <v>341</v>
      </c>
      <c r="B175" s="131" t="s">
        <v>342</v>
      </c>
      <c r="C175" s="132">
        <f>C164+C166+C167+C168+C169+C170-C171</f>
        <v>-13676</v>
      </c>
      <c r="D175" s="132">
        <f>D164+D166+D167+D168+D169+D170-D171</f>
        <v>-13465</v>
      </c>
      <c r="E175" s="131" t="s">
        <v>343</v>
      </c>
      <c r="F175" s="147">
        <v>-37669</v>
      </c>
      <c r="G175" s="147">
        <v>-37458</v>
      </c>
    </row>
    <row r="176" spans="1:7" ht="13.5" thickBot="1">
      <c r="A176" s="129" t="s">
        <v>344</v>
      </c>
      <c r="B176" s="133" t="s">
        <v>345</v>
      </c>
      <c r="C176" s="134">
        <f>C163+C164-C171</f>
        <v>151845</v>
      </c>
      <c r="D176" s="134">
        <f>D163+D164-D171</f>
        <v>171762</v>
      </c>
      <c r="E176" s="133" t="s">
        <v>346</v>
      </c>
      <c r="F176" s="148">
        <v>150093</v>
      </c>
      <c r="G176" s="148">
        <v>169759</v>
      </c>
    </row>
    <row r="177" spans="1:7" ht="13.5" thickBot="1">
      <c r="A177" s="18" t="s">
        <v>347</v>
      </c>
      <c r="B177" s="27" t="s">
        <v>348</v>
      </c>
      <c r="C177" s="38"/>
      <c r="D177" s="38"/>
      <c r="E177" s="27" t="s">
        <v>349</v>
      </c>
      <c r="F177" s="149">
        <f>C176-F176</f>
        <v>1752</v>
      </c>
      <c r="G177" s="149">
        <f>D176-G176</f>
        <v>2003</v>
      </c>
    </row>
    <row r="178" spans="1:7" ht="12.75">
      <c r="A178" s="15"/>
      <c r="B178" s="16"/>
      <c r="C178" s="33"/>
      <c r="D178" s="33"/>
      <c r="E178" s="16"/>
      <c r="F178" s="33"/>
      <c r="G178" s="33"/>
    </row>
    <row r="179" spans="1:7" ht="12.75">
      <c r="A179" s="15"/>
      <c r="B179" s="16"/>
      <c r="C179" s="33"/>
      <c r="D179" s="33"/>
      <c r="E179" s="16"/>
      <c r="F179" s="33"/>
      <c r="G179" s="33"/>
    </row>
    <row r="180" spans="1:7" ht="1.5" customHeight="1">
      <c r="A180" s="15"/>
      <c r="B180" s="16"/>
      <c r="C180" s="33"/>
      <c r="D180" s="33"/>
      <c r="E180" s="16"/>
      <c r="F180" s="33"/>
      <c r="G180" s="33"/>
    </row>
    <row r="181" spans="1:7" ht="12.75" hidden="1">
      <c r="A181" s="15"/>
      <c r="B181" s="16"/>
      <c r="C181" s="33"/>
      <c r="D181" s="33"/>
      <c r="E181" s="16"/>
      <c r="F181" s="33"/>
      <c r="G181" s="33"/>
    </row>
    <row r="182" spans="1:7" ht="12.75">
      <c r="A182" s="15"/>
      <c r="B182" s="16"/>
      <c r="C182" s="33"/>
      <c r="D182" s="33"/>
      <c r="E182" s="16"/>
      <c r="F182" s="33"/>
      <c r="G182" s="33"/>
    </row>
    <row r="183" spans="1:7" ht="12.75">
      <c r="A183" s="182" t="s">
        <v>350</v>
      </c>
      <c r="B183" s="182"/>
      <c r="C183" s="182"/>
      <c r="D183" s="182"/>
      <c r="E183" s="182"/>
      <c r="F183" s="182"/>
      <c r="G183" s="142"/>
    </row>
    <row r="184" spans="1:7" ht="12.75">
      <c r="A184" s="182" t="s">
        <v>456</v>
      </c>
      <c r="B184" s="182"/>
      <c r="C184" s="182"/>
      <c r="D184" s="182"/>
      <c r="E184" s="182"/>
      <c r="F184" s="182"/>
      <c r="G184" s="142"/>
    </row>
    <row r="185" spans="1:7" ht="13.5" thickBot="1">
      <c r="A185" s="17"/>
      <c r="B185" s="17"/>
      <c r="C185" s="34"/>
      <c r="D185" s="34"/>
      <c r="E185" s="17"/>
      <c r="F185" s="41" t="s">
        <v>307</v>
      </c>
      <c r="G185" s="41"/>
    </row>
    <row r="186" spans="1:7" ht="13.5" thickBot="1">
      <c r="A186" s="129"/>
      <c r="B186" s="180" t="s">
        <v>308</v>
      </c>
      <c r="C186" s="181"/>
      <c r="D186" s="145"/>
      <c r="E186" s="180" t="s">
        <v>309</v>
      </c>
      <c r="F186" s="181"/>
      <c r="G186" s="145"/>
    </row>
    <row r="187" spans="1:7" ht="40.5" customHeight="1" thickBot="1">
      <c r="A187" s="129" t="s">
        <v>116</v>
      </c>
      <c r="B187" s="129" t="s">
        <v>96</v>
      </c>
      <c r="C187" s="155" t="s">
        <v>460</v>
      </c>
      <c r="D187" s="155" t="s">
        <v>461</v>
      </c>
      <c r="E187" s="129" t="s">
        <v>96</v>
      </c>
      <c r="F187" s="155" t="s">
        <v>460</v>
      </c>
      <c r="G187" s="155" t="s">
        <v>461</v>
      </c>
    </row>
    <row r="188" spans="1:7" ht="12.75">
      <c r="A188" s="19" t="s">
        <v>102</v>
      </c>
      <c r="B188" s="20" t="s">
        <v>16</v>
      </c>
      <c r="C188" s="35"/>
      <c r="D188" s="35">
        <v>9386</v>
      </c>
      <c r="E188" s="20" t="s">
        <v>251</v>
      </c>
      <c r="F188" s="151">
        <v>37162</v>
      </c>
      <c r="G188" s="151">
        <v>45368</v>
      </c>
    </row>
    <row r="189" spans="1:7" ht="12.75">
      <c r="A189" s="23" t="s">
        <v>103</v>
      </c>
      <c r="B189" s="24" t="s">
        <v>351</v>
      </c>
      <c r="C189" s="36"/>
      <c r="D189" s="36"/>
      <c r="E189" s="24" t="s">
        <v>252</v>
      </c>
      <c r="F189" s="36">
        <v>56289</v>
      </c>
      <c r="G189" s="35">
        <v>59404</v>
      </c>
    </row>
    <row r="190" spans="1:7" ht="12.75">
      <c r="A190" s="23" t="s">
        <v>104</v>
      </c>
      <c r="B190" s="24" t="s">
        <v>352</v>
      </c>
      <c r="C190" s="36"/>
      <c r="D190" s="36"/>
      <c r="E190" s="24" t="s">
        <v>253</v>
      </c>
      <c r="F190" s="36"/>
      <c r="G190" s="35"/>
    </row>
    <row r="191" spans="1:7" ht="12.75">
      <c r="A191" s="23" t="s">
        <v>105</v>
      </c>
      <c r="B191" s="24" t="s">
        <v>155</v>
      </c>
      <c r="C191" s="36"/>
      <c r="D191" s="36"/>
      <c r="E191" s="24" t="s">
        <v>254</v>
      </c>
      <c r="F191" s="36"/>
      <c r="G191" s="35"/>
    </row>
    <row r="192" spans="1:7" ht="12.75">
      <c r="A192" s="23" t="s">
        <v>106</v>
      </c>
      <c r="B192" s="24" t="s">
        <v>13</v>
      </c>
      <c r="C192" s="36"/>
      <c r="D192" s="36"/>
      <c r="E192" s="24" t="s">
        <v>353</v>
      </c>
      <c r="F192" s="36"/>
      <c r="G192" s="35"/>
    </row>
    <row r="193" spans="1:7" ht="12.75">
      <c r="A193" s="23" t="s">
        <v>267</v>
      </c>
      <c r="B193" s="24" t="s">
        <v>354</v>
      </c>
      <c r="C193" s="36"/>
      <c r="D193" s="36"/>
      <c r="E193" s="24" t="s">
        <v>355</v>
      </c>
      <c r="F193" s="36"/>
      <c r="G193" s="35"/>
    </row>
    <row r="194" spans="1:7" ht="12.75">
      <c r="A194" s="23" t="s">
        <v>290</v>
      </c>
      <c r="B194" s="24" t="s">
        <v>99</v>
      </c>
      <c r="C194" s="36">
        <v>92699</v>
      </c>
      <c r="D194" s="36">
        <v>87993</v>
      </c>
      <c r="E194" s="24" t="s">
        <v>258</v>
      </c>
      <c r="F194" s="36">
        <v>1000</v>
      </c>
      <c r="G194" s="35">
        <v>1294</v>
      </c>
    </row>
    <row r="195" spans="1:7" ht="12.75">
      <c r="A195" s="23" t="s">
        <v>315</v>
      </c>
      <c r="B195" s="24" t="s">
        <v>356</v>
      </c>
      <c r="C195" s="36"/>
      <c r="D195" s="36"/>
      <c r="E195" s="24" t="s">
        <v>98</v>
      </c>
      <c r="F195" s="36"/>
      <c r="G195" s="35"/>
    </row>
    <row r="196" spans="1:7" ht="12.75">
      <c r="A196" s="23" t="s">
        <v>316</v>
      </c>
      <c r="B196" s="24" t="s">
        <v>357</v>
      </c>
      <c r="C196" s="36"/>
      <c r="D196" s="36"/>
      <c r="E196" s="24"/>
      <c r="F196" s="36"/>
      <c r="G196" s="35"/>
    </row>
    <row r="197" spans="1:7" ht="13.5" thickBot="1">
      <c r="A197" s="25" t="s">
        <v>317</v>
      </c>
      <c r="B197" s="26"/>
      <c r="C197" s="37"/>
      <c r="D197" s="37"/>
      <c r="E197" s="26"/>
      <c r="F197" s="37"/>
      <c r="G197" s="154"/>
    </row>
    <row r="198" spans="1:8" ht="13.5" thickBot="1">
      <c r="A198" s="177" t="s">
        <v>192</v>
      </c>
      <c r="B198" s="176" t="s">
        <v>358</v>
      </c>
      <c r="C198" s="163">
        <f>C188+C189+C190+C191+C192+C193+C194+C195+C196</f>
        <v>92699</v>
      </c>
      <c r="D198" s="163">
        <f>D188+D189+D190+D191+D192+D193+D194+D195+D196</f>
        <v>97379</v>
      </c>
      <c r="E198" s="174" t="s">
        <v>321</v>
      </c>
      <c r="F198" s="162">
        <f>F188+F189+F190+F191+F192+F193+F194+F195</f>
        <v>94451</v>
      </c>
      <c r="G198" s="162">
        <f>G188+G189+G190+G191+G192+G193+G194+G195</f>
        <v>106066</v>
      </c>
      <c r="H198" s="143"/>
    </row>
    <row r="199" spans="1:7" ht="12.75">
      <c r="A199" s="19" t="s">
        <v>318</v>
      </c>
      <c r="B199" s="20" t="s">
        <v>359</v>
      </c>
      <c r="C199" s="35">
        <v>11531</v>
      </c>
      <c r="D199" s="35">
        <v>11531</v>
      </c>
      <c r="E199" s="20" t="s">
        <v>270</v>
      </c>
      <c r="F199" s="35"/>
      <c r="G199" s="151"/>
    </row>
    <row r="200" spans="1:7" ht="12.75">
      <c r="A200" s="23" t="s">
        <v>319</v>
      </c>
      <c r="B200" s="24" t="s">
        <v>203</v>
      </c>
      <c r="C200" s="36"/>
      <c r="D200" s="36"/>
      <c r="E200" s="24" t="s">
        <v>283</v>
      </c>
      <c r="F200" s="36"/>
      <c r="G200" s="35"/>
    </row>
    <row r="201" spans="1:7" ht="12.75">
      <c r="A201" s="23" t="s">
        <v>322</v>
      </c>
      <c r="B201" s="24" t="s">
        <v>217</v>
      </c>
      <c r="C201" s="36"/>
      <c r="D201" s="36"/>
      <c r="E201" s="24" t="s">
        <v>272</v>
      </c>
      <c r="F201" s="36">
        <v>11531</v>
      </c>
      <c r="G201" s="35">
        <v>15779</v>
      </c>
    </row>
    <row r="202" spans="1:7" ht="12.75">
      <c r="A202" s="23" t="s">
        <v>324</v>
      </c>
      <c r="B202" s="24" t="s">
        <v>360</v>
      </c>
      <c r="C202" s="36"/>
      <c r="D202" s="36"/>
      <c r="E202" s="24" t="s">
        <v>273</v>
      </c>
      <c r="F202" s="36"/>
      <c r="G202" s="35"/>
    </row>
    <row r="203" spans="1:7" ht="12.75">
      <c r="A203" s="23" t="s">
        <v>326</v>
      </c>
      <c r="B203" s="24" t="s">
        <v>207</v>
      </c>
      <c r="C203" s="36"/>
      <c r="D203" s="36"/>
      <c r="E203" s="24" t="s">
        <v>274</v>
      </c>
      <c r="F203" s="36"/>
      <c r="G203" s="35"/>
    </row>
    <row r="204" spans="1:7" ht="12.75">
      <c r="A204" s="23" t="s">
        <v>327</v>
      </c>
      <c r="B204" s="24" t="s">
        <v>361</v>
      </c>
      <c r="C204" s="36"/>
      <c r="D204" s="36"/>
      <c r="E204" s="24" t="s">
        <v>362</v>
      </c>
      <c r="F204" s="36"/>
      <c r="G204" s="35"/>
    </row>
    <row r="205" spans="1:7" ht="12.75">
      <c r="A205" s="23" t="s">
        <v>328</v>
      </c>
      <c r="B205" s="24" t="s">
        <v>211</v>
      </c>
      <c r="C205" s="36"/>
      <c r="D205" s="36"/>
      <c r="E205" s="24" t="s">
        <v>337</v>
      </c>
      <c r="F205" s="36"/>
      <c r="G205" s="35"/>
    </row>
    <row r="206" spans="1:7" ht="12.75">
      <c r="A206" s="23" t="s">
        <v>330</v>
      </c>
      <c r="B206" s="24" t="s">
        <v>363</v>
      </c>
      <c r="C206" s="36"/>
      <c r="D206" s="36">
        <v>10932</v>
      </c>
      <c r="E206" s="24" t="s">
        <v>289</v>
      </c>
      <c r="F206" s="36"/>
      <c r="G206" s="35"/>
    </row>
    <row r="207" spans="1:7" ht="12.75">
      <c r="A207" s="23" t="s">
        <v>333</v>
      </c>
      <c r="B207" s="24"/>
      <c r="C207" s="36"/>
      <c r="D207" s="36"/>
      <c r="E207" s="24"/>
      <c r="F207" s="36"/>
      <c r="G207" s="35"/>
    </row>
    <row r="208" spans="1:7" ht="13.5" thickBot="1">
      <c r="A208" s="25" t="s">
        <v>336</v>
      </c>
      <c r="B208" s="26"/>
      <c r="C208" s="37"/>
      <c r="D208" s="37"/>
      <c r="E208" s="26"/>
      <c r="F208" s="152"/>
      <c r="G208" s="154"/>
    </row>
    <row r="209" spans="1:7" ht="13.5" thickBot="1">
      <c r="A209" s="139" t="s">
        <v>338</v>
      </c>
      <c r="B209" s="140" t="s">
        <v>364</v>
      </c>
      <c r="C209" s="141">
        <f>C200+C201+C202+C203+C204+C205+C206</f>
        <v>0</v>
      </c>
      <c r="D209" s="141">
        <f>D200+D201+D202+D203+D204+D205+D206</f>
        <v>10932</v>
      </c>
      <c r="E209" s="140" t="s">
        <v>365</v>
      </c>
      <c r="F209" s="141">
        <f>F199+F200+F201+F202+F203+F204+F205+F206</f>
        <v>11531</v>
      </c>
      <c r="G209" s="141">
        <f>G199+G200+G201+G202+G203+G204+G205+G206</f>
        <v>15779</v>
      </c>
    </row>
    <row r="210" spans="1:7" ht="13.5" thickBot="1">
      <c r="A210" s="136" t="s">
        <v>339</v>
      </c>
      <c r="B210" s="137" t="s">
        <v>366</v>
      </c>
      <c r="C210" s="138">
        <f>C198+C199+C209</f>
        <v>104230</v>
      </c>
      <c r="D210" s="138">
        <f>D198+D199+D209</f>
        <v>119842</v>
      </c>
      <c r="E210" s="137" t="s">
        <v>367</v>
      </c>
      <c r="F210" s="138">
        <f>F198+F209</f>
        <v>105982</v>
      </c>
      <c r="G210" s="138">
        <f>G198+G209</f>
        <v>121845</v>
      </c>
    </row>
    <row r="211" spans="1:7" ht="13.5" thickBot="1">
      <c r="A211" s="28" t="s">
        <v>340</v>
      </c>
      <c r="B211" s="29" t="s">
        <v>348</v>
      </c>
      <c r="C211" s="39">
        <f>F210-C210</f>
        <v>1752</v>
      </c>
      <c r="D211" s="39">
        <f>G210-D210</f>
        <v>2003</v>
      </c>
      <c r="E211" s="29" t="s">
        <v>349</v>
      </c>
      <c r="F211" s="39"/>
      <c r="G211" s="173"/>
    </row>
  </sheetData>
  <sheetProtection/>
  <mergeCells count="24">
    <mergeCell ref="A146:F146"/>
    <mergeCell ref="A147:F147"/>
    <mergeCell ref="B149:C149"/>
    <mergeCell ref="E149:F149"/>
    <mergeCell ref="A183:F183"/>
    <mergeCell ref="A184:F184"/>
    <mergeCell ref="B186:C186"/>
    <mergeCell ref="E186:F186"/>
    <mergeCell ref="A74:F74"/>
    <mergeCell ref="A75:F75"/>
    <mergeCell ref="B77:C77"/>
    <mergeCell ref="E77:F77"/>
    <mergeCell ref="A111:F111"/>
    <mergeCell ref="A112:F112"/>
    <mergeCell ref="B114:C114"/>
    <mergeCell ref="E114:F114"/>
    <mergeCell ref="B42:C42"/>
    <mergeCell ref="E42:F42"/>
    <mergeCell ref="A2:F2"/>
    <mergeCell ref="A3:F3"/>
    <mergeCell ref="A39:F39"/>
    <mergeCell ref="A40:F40"/>
    <mergeCell ref="B5:C5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&amp;"Arial CE,Félkövér"&amp;12Mórágy Község&amp;11 &amp;12Önkormányzat mérlege&amp;R2. számú melléklet a ...../2013(..........)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218"/>
  <sheetViews>
    <sheetView zoomScaleSheetLayoutView="100" zoomScalePageLayoutView="0" workbookViewId="0" topLeftCell="A159">
      <selection activeCell="H237" sqref="H237"/>
    </sheetView>
  </sheetViews>
  <sheetFormatPr defaultColWidth="0" defaultRowHeight="0" customHeight="1" zeroHeight="1"/>
  <cols>
    <col min="1" max="1" width="4.375" style="1" customWidth="1"/>
    <col min="2" max="2" width="4.00390625" style="1" customWidth="1"/>
    <col min="3" max="3" width="3.75390625" style="1" customWidth="1"/>
    <col min="4" max="4" width="5.00390625" style="1" customWidth="1"/>
    <col min="5" max="5" width="42.125" style="9" bestFit="1" customWidth="1"/>
    <col min="6" max="8" width="15.875" style="7" customWidth="1"/>
    <col min="9" max="11" width="0" style="9" hidden="1" customWidth="1"/>
    <col min="12" max="16384" width="12.00390625" style="9" hidden="1" customWidth="1"/>
  </cols>
  <sheetData>
    <row r="1" spans="1:8" ht="58.5" customHeight="1">
      <c r="A1" s="86" t="s">
        <v>111</v>
      </c>
      <c r="B1" s="86" t="s">
        <v>0</v>
      </c>
      <c r="C1" s="86" t="s">
        <v>112</v>
      </c>
      <c r="D1" s="86" t="s">
        <v>113</v>
      </c>
      <c r="E1" s="87" t="s">
        <v>15</v>
      </c>
      <c r="F1" s="88" t="s">
        <v>458</v>
      </c>
      <c r="G1" s="88" t="s">
        <v>459</v>
      </c>
      <c r="H1" s="88"/>
    </row>
    <row r="2" ht="12.75" customHeight="1" hidden="1"/>
    <row r="3" spans="1:8" ht="13.5" customHeight="1">
      <c r="A3" s="63"/>
      <c r="B3" s="63"/>
      <c r="C3" s="63"/>
      <c r="D3" s="63">
        <v>1</v>
      </c>
      <c r="E3" s="9" t="s">
        <v>368</v>
      </c>
      <c r="F3" s="43">
        <v>0</v>
      </c>
      <c r="G3" s="43"/>
      <c r="H3" s="43"/>
    </row>
    <row r="4" spans="1:8" ht="13.5" customHeight="1">
      <c r="A4" s="63"/>
      <c r="B4" s="63"/>
      <c r="C4" s="63"/>
      <c r="D4" s="63">
        <v>2</v>
      </c>
      <c r="E4" s="9" t="s">
        <v>369</v>
      </c>
      <c r="F4" s="43">
        <v>3545</v>
      </c>
      <c r="G4" s="43">
        <v>4278</v>
      </c>
      <c r="H4" s="43"/>
    </row>
    <row r="5" spans="1:6" ht="12.75">
      <c r="A5" s="64"/>
      <c r="B5" s="64"/>
      <c r="C5" s="64"/>
      <c r="D5" s="63">
        <v>3</v>
      </c>
      <c r="E5" s="9" t="s">
        <v>370</v>
      </c>
      <c r="F5" s="7">
        <v>0</v>
      </c>
    </row>
    <row r="6" spans="1:7" ht="12.75">
      <c r="A6" s="64"/>
      <c r="B6" s="64"/>
      <c r="C6" s="64"/>
      <c r="D6" s="63">
        <v>4</v>
      </c>
      <c r="E6" s="9" t="s">
        <v>107</v>
      </c>
      <c r="F6" s="7">
        <v>1443</v>
      </c>
      <c r="G6" s="7">
        <v>750</v>
      </c>
    </row>
    <row r="7" spans="1:6" ht="12.75">
      <c r="A7" s="64"/>
      <c r="B7" s="64"/>
      <c r="C7" s="64"/>
      <c r="D7" s="63">
        <v>5</v>
      </c>
      <c r="E7" s="9" t="s">
        <v>137</v>
      </c>
      <c r="F7" s="7">
        <v>0</v>
      </c>
    </row>
    <row r="8" spans="1:6" ht="12.75">
      <c r="A8" s="64"/>
      <c r="B8" s="64"/>
      <c r="C8" s="64"/>
      <c r="D8" s="63">
        <v>6</v>
      </c>
      <c r="E8" s="9" t="s">
        <v>379</v>
      </c>
      <c r="F8" s="7">
        <v>0</v>
      </c>
    </row>
    <row r="9" spans="1:7" ht="12.75">
      <c r="A9" s="64"/>
      <c r="B9" s="64"/>
      <c r="C9" s="64"/>
      <c r="D9" s="63">
        <v>7</v>
      </c>
      <c r="E9" s="9" t="s">
        <v>464</v>
      </c>
      <c r="F9" s="7">
        <v>0</v>
      </c>
      <c r="G9" s="7">
        <v>1222</v>
      </c>
    </row>
    <row r="10" spans="1:7" ht="12.75">
      <c r="A10" s="64"/>
      <c r="B10" s="64"/>
      <c r="C10" s="64"/>
      <c r="D10" s="63">
        <v>8</v>
      </c>
      <c r="E10" s="9" t="s">
        <v>477</v>
      </c>
      <c r="G10" s="7">
        <v>76</v>
      </c>
    </row>
    <row r="11" spans="1:8" ht="12.75">
      <c r="A11" s="63"/>
      <c r="B11" s="63"/>
      <c r="C11" s="63"/>
      <c r="D11" s="63">
        <v>9</v>
      </c>
      <c r="E11" s="9" t="s">
        <v>2</v>
      </c>
      <c r="F11" s="44">
        <v>50</v>
      </c>
      <c r="G11" s="44">
        <v>50</v>
      </c>
      <c r="H11" s="44"/>
    </row>
    <row r="12" spans="1:8" ht="12.75">
      <c r="A12" s="63"/>
      <c r="B12" s="63"/>
      <c r="C12" s="63"/>
      <c r="D12" s="63">
        <v>10</v>
      </c>
      <c r="E12" s="9" t="s">
        <v>378</v>
      </c>
      <c r="F12" s="44">
        <v>957</v>
      </c>
      <c r="G12" s="44">
        <v>1169</v>
      </c>
      <c r="H12" s="44"/>
    </row>
    <row r="13" spans="1:8" ht="12.75">
      <c r="A13" s="63"/>
      <c r="B13" s="63"/>
      <c r="C13" s="63"/>
      <c r="D13" s="63">
        <v>11</v>
      </c>
      <c r="E13" s="9" t="s">
        <v>476</v>
      </c>
      <c r="F13" s="44"/>
      <c r="G13" s="44">
        <v>3921</v>
      </c>
      <c r="H13" s="44"/>
    </row>
    <row r="14" spans="1:8" s="3" customFormat="1" ht="12.75">
      <c r="A14" s="65"/>
      <c r="B14" s="65"/>
      <c r="C14" s="66">
        <v>1</v>
      </c>
      <c r="D14" s="65"/>
      <c r="E14" s="3" t="s">
        <v>3</v>
      </c>
      <c r="F14" s="31">
        <f>SUM(F3:F12)</f>
        <v>5995</v>
      </c>
      <c r="G14" s="31">
        <f>SUM(G3:G13)</f>
        <v>11466</v>
      </c>
      <c r="H14" s="31"/>
    </row>
    <row r="15" spans="1:6" ht="12.75">
      <c r="A15" s="63"/>
      <c r="B15" s="63"/>
      <c r="C15" s="64"/>
      <c r="D15" s="64">
        <v>1</v>
      </c>
      <c r="E15" s="9" t="s">
        <v>4</v>
      </c>
      <c r="F15" s="7">
        <v>0</v>
      </c>
    </row>
    <row r="16" spans="1:8" ht="12.75">
      <c r="A16" s="63"/>
      <c r="B16" s="63"/>
      <c r="C16" s="63"/>
      <c r="D16" s="63">
        <v>2</v>
      </c>
      <c r="E16" s="9" t="s">
        <v>5</v>
      </c>
      <c r="F16" s="4">
        <f>SUM(F17:F19)</f>
        <v>4804</v>
      </c>
      <c r="G16" s="4">
        <f>SUM(G17:G19)</f>
        <v>4993</v>
      </c>
      <c r="H16" s="4"/>
    </row>
    <row r="17" spans="1:7" ht="12.75">
      <c r="A17" s="63"/>
      <c r="B17" s="63"/>
      <c r="C17" s="63"/>
      <c r="D17" s="67"/>
      <c r="E17" s="9" t="s">
        <v>6</v>
      </c>
      <c r="F17" s="7">
        <v>1904</v>
      </c>
      <c r="G17" s="7">
        <v>1904</v>
      </c>
    </row>
    <row r="18" spans="1:7" ht="12.75">
      <c r="A18" s="63"/>
      <c r="B18" s="63"/>
      <c r="C18" s="63"/>
      <c r="D18" s="63"/>
      <c r="E18" s="9" t="s">
        <v>7</v>
      </c>
      <c r="F18" s="7">
        <v>2500</v>
      </c>
      <c r="G18" s="7">
        <v>2689</v>
      </c>
    </row>
    <row r="19" spans="1:7" ht="12.75">
      <c r="A19" s="63"/>
      <c r="B19" s="63"/>
      <c r="C19" s="63"/>
      <c r="D19" s="63"/>
      <c r="E19" s="45" t="s">
        <v>435</v>
      </c>
      <c r="F19" s="7">
        <v>400</v>
      </c>
      <c r="G19" s="7">
        <v>400</v>
      </c>
    </row>
    <row r="20" spans="1:8" ht="12.75">
      <c r="A20" s="63"/>
      <c r="B20" s="63"/>
      <c r="C20" s="63"/>
      <c r="D20" s="63">
        <v>3</v>
      </c>
      <c r="E20" s="9" t="s">
        <v>8</v>
      </c>
      <c r="F20" s="4">
        <f>F21+F22+F23+F24</f>
        <v>2600</v>
      </c>
      <c r="G20" s="4">
        <f>G21+G22+G23+G24</f>
        <v>973</v>
      </c>
      <c r="H20" s="4"/>
    </row>
    <row r="21" spans="1:6" ht="12.75">
      <c r="A21" s="63"/>
      <c r="B21" s="63"/>
      <c r="C21" s="63"/>
      <c r="D21" s="63"/>
      <c r="E21" s="9" t="s">
        <v>398</v>
      </c>
      <c r="F21" s="7">
        <v>0</v>
      </c>
    </row>
    <row r="22" spans="1:6" ht="12.75">
      <c r="A22" s="63"/>
      <c r="B22" s="63"/>
      <c r="C22" s="63"/>
      <c r="D22" s="63"/>
      <c r="E22" s="9" t="s">
        <v>399</v>
      </c>
      <c r="F22" s="7">
        <v>0</v>
      </c>
    </row>
    <row r="23" spans="1:7" ht="12.75">
      <c r="A23" s="63"/>
      <c r="B23" s="63"/>
      <c r="C23" s="63"/>
      <c r="D23" s="63"/>
      <c r="E23" s="9" t="s">
        <v>400</v>
      </c>
      <c r="F23" s="7">
        <v>2600</v>
      </c>
      <c r="G23" s="7">
        <v>973</v>
      </c>
    </row>
    <row r="24" spans="1:6" ht="12.75">
      <c r="A24" s="63"/>
      <c r="B24" s="63"/>
      <c r="C24" s="63"/>
      <c r="D24" s="63"/>
      <c r="E24" s="45" t="s">
        <v>401</v>
      </c>
      <c r="F24" s="7">
        <v>0</v>
      </c>
    </row>
    <row r="25" spans="1:8" ht="12.75">
      <c r="A25" s="63"/>
      <c r="B25" s="63"/>
      <c r="C25" s="63"/>
      <c r="D25" s="63">
        <v>4</v>
      </c>
      <c r="E25" s="9" t="s">
        <v>371</v>
      </c>
      <c r="F25" s="4">
        <f>F26</f>
        <v>0</v>
      </c>
      <c r="G25" s="4"/>
      <c r="H25" s="4"/>
    </row>
    <row r="26" spans="1:6" ht="12.75">
      <c r="A26" s="63"/>
      <c r="B26" s="63"/>
      <c r="C26" s="63"/>
      <c r="D26" s="63"/>
      <c r="E26" s="9" t="s">
        <v>9</v>
      </c>
      <c r="F26" s="7">
        <v>0</v>
      </c>
    </row>
    <row r="27" spans="1:6" ht="12.75">
      <c r="A27" s="63"/>
      <c r="B27" s="63"/>
      <c r="C27" s="63"/>
      <c r="D27" s="63">
        <v>5</v>
      </c>
      <c r="E27" s="9" t="s">
        <v>372</v>
      </c>
      <c r="F27" s="7">
        <v>0</v>
      </c>
    </row>
    <row r="28" spans="1:6" ht="12.75">
      <c r="A28" s="63"/>
      <c r="B28" s="63"/>
      <c r="C28" s="63"/>
      <c r="D28" s="63">
        <v>6</v>
      </c>
      <c r="E28" s="9" t="s">
        <v>411</v>
      </c>
      <c r="F28" s="7">
        <v>0</v>
      </c>
    </row>
    <row r="29" spans="1:8" s="3" customFormat="1" ht="12.75">
      <c r="A29" s="65"/>
      <c r="B29" s="65"/>
      <c r="C29" s="66">
        <v>2</v>
      </c>
      <c r="D29" s="65"/>
      <c r="E29" s="3" t="s">
        <v>10</v>
      </c>
      <c r="F29" s="31">
        <f>F16+F20+F25+F27+F28</f>
        <v>7404</v>
      </c>
      <c r="G29" s="31">
        <f>G16+G20+G25+G27+G28</f>
        <v>5966</v>
      </c>
      <c r="H29" s="31"/>
    </row>
    <row r="30" spans="1:8" ht="12.75">
      <c r="A30" s="68"/>
      <c r="B30" s="69">
        <v>1</v>
      </c>
      <c r="C30" s="68"/>
      <c r="D30" s="68"/>
      <c r="E30" s="53" t="s">
        <v>397</v>
      </c>
      <c r="F30" s="54">
        <f>F14+F29</f>
        <v>13399</v>
      </c>
      <c r="G30" s="54">
        <f>G14+G29</f>
        <v>17432</v>
      </c>
      <c r="H30" s="54"/>
    </row>
    <row r="31" spans="1:8" ht="12.75">
      <c r="A31" s="63"/>
      <c r="B31" s="63"/>
      <c r="C31" s="63"/>
      <c r="D31" s="63">
        <v>1</v>
      </c>
      <c r="E31" s="9" t="s">
        <v>11</v>
      </c>
      <c r="F31" s="8">
        <v>0</v>
      </c>
      <c r="G31" s="8"/>
      <c r="H31" s="8"/>
    </row>
    <row r="32" spans="1:8" ht="12.75">
      <c r="A32" s="63"/>
      <c r="B32" s="63"/>
      <c r="C32" s="63"/>
      <c r="D32" s="63">
        <v>2</v>
      </c>
      <c r="E32" s="9" t="s">
        <v>12</v>
      </c>
      <c r="F32" s="8">
        <v>0</v>
      </c>
      <c r="G32" s="8"/>
      <c r="H32" s="8"/>
    </row>
    <row r="33" spans="1:8" ht="12.75">
      <c r="A33" s="63"/>
      <c r="B33" s="63"/>
      <c r="C33" s="63"/>
      <c r="D33" s="63">
        <v>3</v>
      </c>
      <c r="E33" s="9" t="s">
        <v>373</v>
      </c>
      <c r="F33" s="8">
        <v>0</v>
      </c>
      <c r="G33" s="8"/>
      <c r="H33" s="8"/>
    </row>
    <row r="34" spans="1:8" ht="12.75">
      <c r="A34" s="63"/>
      <c r="B34" s="63"/>
      <c r="C34" s="63"/>
      <c r="D34" s="63">
        <v>4</v>
      </c>
      <c r="E34" s="9" t="s">
        <v>374</v>
      </c>
      <c r="F34" s="8">
        <v>0</v>
      </c>
      <c r="G34" s="8"/>
      <c r="H34" s="8"/>
    </row>
    <row r="35" spans="1:8" ht="58.5" customHeight="1">
      <c r="A35" s="86" t="s">
        <v>111</v>
      </c>
      <c r="B35" s="86" t="s">
        <v>0</v>
      </c>
      <c r="C35" s="86" t="s">
        <v>112</v>
      </c>
      <c r="D35" s="86" t="s">
        <v>113</v>
      </c>
      <c r="E35" s="87" t="s">
        <v>15</v>
      </c>
      <c r="F35" s="88" t="s">
        <v>458</v>
      </c>
      <c r="G35" s="88" t="s">
        <v>459</v>
      </c>
      <c r="H35" s="88"/>
    </row>
    <row r="36" spans="1:8" ht="12.75">
      <c r="A36" s="63"/>
      <c r="B36" s="63"/>
      <c r="C36" s="63"/>
      <c r="D36" s="63">
        <v>5</v>
      </c>
      <c r="E36" s="9" t="s">
        <v>375</v>
      </c>
      <c r="F36" s="8">
        <v>0</v>
      </c>
      <c r="G36" s="8"/>
      <c r="H36" s="8"/>
    </row>
    <row r="37" spans="1:8" ht="12.75">
      <c r="A37" s="63"/>
      <c r="B37" s="63"/>
      <c r="C37" s="63"/>
      <c r="D37" s="63">
        <v>6</v>
      </c>
      <c r="E37" s="9" t="s">
        <v>403</v>
      </c>
      <c r="F37" s="8">
        <v>18659</v>
      </c>
      <c r="G37" s="8">
        <v>20425</v>
      </c>
      <c r="H37" s="8"/>
    </row>
    <row r="38" spans="1:8" ht="12.75">
      <c r="A38" s="63"/>
      <c r="B38" s="63"/>
      <c r="C38" s="63"/>
      <c r="D38" s="63">
        <v>7</v>
      </c>
      <c r="E38" s="9" t="s">
        <v>402</v>
      </c>
      <c r="F38" s="8">
        <v>21408</v>
      </c>
      <c r="G38" s="8">
        <v>22179</v>
      </c>
      <c r="H38" s="8"/>
    </row>
    <row r="39" spans="1:8" ht="12.75">
      <c r="A39" s="63"/>
      <c r="B39" s="63"/>
      <c r="C39" s="63"/>
      <c r="D39" s="63">
        <v>8</v>
      </c>
      <c r="E39" s="9" t="s">
        <v>436</v>
      </c>
      <c r="F39" s="8">
        <v>15939</v>
      </c>
      <c r="G39" s="8">
        <v>14878</v>
      </c>
      <c r="H39" s="8"/>
    </row>
    <row r="40" spans="1:8" ht="12.75">
      <c r="A40" s="63"/>
      <c r="B40" s="63"/>
      <c r="C40" s="63"/>
      <c r="D40" s="63">
        <v>9</v>
      </c>
      <c r="E40" s="9" t="s">
        <v>437</v>
      </c>
      <c r="F40" s="8">
        <v>7345</v>
      </c>
      <c r="G40" s="8">
        <v>7345</v>
      </c>
      <c r="H40" s="8"/>
    </row>
    <row r="41" spans="1:8" ht="12.75">
      <c r="A41" s="63"/>
      <c r="B41" s="63"/>
      <c r="C41" s="63"/>
      <c r="D41" s="63">
        <v>10</v>
      </c>
      <c r="E41" s="9" t="s">
        <v>438</v>
      </c>
      <c r="F41" s="8">
        <v>4065</v>
      </c>
      <c r="G41" s="8">
        <v>3920</v>
      </c>
      <c r="H41" s="8"/>
    </row>
    <row r="42" spans="1:8" ht="12.75">
      <c r="A42" s="63"/>
      <c r="B42" s="63"/>
      <c r="C42" s="63"/>
      <c r="D42" s="63">
        <v>11</v>
      </c>
      <c r="E42" s="9" t="s">
        <v>407</v>
      </c>
      <c r="F42" s="8">
        <v>919</v>
      </c>
      <c r="G42" s="8">
        <v>919</v>
      </c>
      <c r="H42" s="8"/>
    </row>
    <row r="43" spans="1:8" ht="12.75">
      <c r="A43" s="63"/>
      <c r="B43" s="63"/>
      <c r="C43" s="63"/>
      <c r="D43" s="63">
        <v>12</v>
      </c>
      <c r="E43" s="9" t="s">
        <v>439</v>
      </c>
      <c r="F43" s="8">
        <v>57</v>
      </c>
      <c r="G43" s="8">
        <v>972</v>
      </c>
      <c r="H43" s="8"/>
    </row>
    <row r="44" spans="1:8" ht="12.75">
      <c r="A44" s="63"/>
      <c r="B44" s="63"/>
      <c r="C44" s="63"/>
      <c r="D44" s="63">
        <v>13</v>
      </c>
      <c r="E44" s="9" t="s">
        <v>465</v>
      </c>
      <c r="F44" s="8"/>
      <c r="G44" s="8">
        <v>3245</v>
      </c>
      <c r="H44" s="8"/>
    </row>
    <row r="45" spans="1:8" ht="12.75">
      <c r="A45" s="63"/>
      <c r="B45" s="63"/>
      <c r="C45" s="63"/>
      <c r="D45" s="63">
        <v>14</v>
      </c>
      <c r="E45" s="9" t="s">
        <v>466</v>
      </c>
      <c r="F45" s="8"/>
      <c r="G45" s="8">
        <v>4037</v>
      </c>
      <c r="H45" s="8"/>
    </row>
    <row r="46" spans="1:8" ht="12.75">
      <c r="A46" s="63"/>
      <c r="B46" s="63"/>
      <c r="C46" s="66">
        <v>1</v>
      </c>
      <c r="D46" s="63"/>
      <c r="E46" s="9" t="s">
        <v>14</v>
      </c>
      <c r="F46" s="43">
        <f>F31+F32+F34+F33+SUM(F36:F43)</f>
        <v>68392</v>
      </c>
      <c r="G46" s="43">
        <f>G31+G32+G34+G33+SUM(G36:G45)</f>
        <v>77920</v>
      </c>
      <c r="H46" s="43"/>
    </row>
    <row r="47" spans="1:8" ht="13.5" customHeight="1">
      <c r="A47" s="68"/>
      <c r="B47" s="69">
        <v>2</v>
      </c>
      <c r="C47" s="68"/>
      <c r="D47" s="68"/>
      <c r="E47" s="53" t="s">
        <v>393</v>
      </c>
      <c r="F47" s="55">
        <f>F46</f>
        <v>68392</v>
      </c>
      <c r="G47" s="55">
        <f>G46</f>
        <v>77920</v>
      </c>
      <c r="H47" s="55"/>
    </row>
    <row r="48" spans="1:8" ht="12.75">
      <c r="A48" s="64"/>
      <c r="B48" s="64"/>
      <c r="C48" s="63"/>
      <c r="D48" s="64">
        <v>1</v>
      </c>
      <c r="E48" s="9" t="s">
        <v>16</v>
      </c>
      <c r="F48" s="46">
        <v>0</v>
      </c>
      <c r="G48" s="46">
        <v>510</v>
      </c>
      <c r="H48" s="46"/>
    </row>
    <row r="49" spans="1:8" ht="12.75">
      <c r="A49" s="64"/>
      <c r="B49" s="64"/>
      <c r="C49" s="63"/>
      <c r="D49" s="64">
        <v>2</v>
      </c>
      <c r="E49" s="9" t="s">
        <v>17</v>
      </c>
      <c r="F49" s="46">
        <v>0</v>
      </c>
      <c r="G49" s="46">
        <v>8876</v>
      </c>
      <c r="H49" s="46"/>
    </row>
    <row r="50" spans="1:8" ht="12.75">
      <c r="A50" s="63"/>
      <c r="B50" s="63"/>
      <c r="C50" s="63"/>
      <c r="D50" s="63"/>
      <c r="E50" s="9" t="s">
        <v>404</v>
      </c>
      <c r="F50" s="46">
        <v>0</v>
      </c>
      <c r="G50" s="46"/>
      <c r="H50" s="46"/>
    </row>
    <row r="51" spans="1:8" ht="12.75">
      <c r="A51" s="68"/>
      <c r="B51" s="69">
        <v>3</v>
      </c>
      <c r="C51" s="68"/>
      <c r="D51" s="68"/>
      <c r="E51" s="53" t="s">
        <v>18</v>
      </c>
      <c r="F51" s="55">
        <f>F48+F49</f>
        <v>0</v>
      </c>
      <c r="G51" s="55">
        <f>G48+G49</f>
        <v>9386</v>
      </c>
      <c r="H51" s="55"/>
    </row>
    <row r="52" spans="1:6" ht="12.75">
      <c r="A52" s="63"/>
      <c r="B52" s="63"/>
      <c r="C52" s="66">
        <v>1</v>
      </c>
      <c r="D52" s="63"/>
      <c r="E52" s="9" t="s">
        <v>21</v>
      </c>
      <c r="F52" s="7">
        <v>0</v>
      </c>
    </row>
    <row r="53" spans="1:6" ht="12.75">
      <c r="A53" s="63"/>
      <c r="B53" s="63"/>
      <c r="C53" s="66">
        <v>2</v>
      </c>
      <c r="D53" s="63"/>
      <c r="E53" s="9" t="s">
        <v>406</v>
      </c>
      <c r="F53" s="7">
        <v>0</v>
      </c>
    </row>
    <row r="54" spans="1:7" ht="12.75">
      <c r="A54" s="63"/>
      <c r="B54" s="63"/>
      <c r="C54" s="66">
        <v>3</v>
      </c>
      <c r="D54" s="63"/>
      <c r="E54" s="9" t="s">
        <v>376</v>
      </c>
      <c r="F54" s="7">
        <v>36261</v>
      </c>
      <c r="G54" s="7">
        <v>41130</v>
      </c>
    </row>
    <row r="55" spans="1:7" ht="12.75">
      <c r="A55" s="63"/>
      <c r="B55" s="63"/>
      <c r="C55" s="66">
        <v>4</v>
      </c>
      <c r="D55" s="63"/>
      <c r="E55" s="9" t="s">
        <v>377</v>
      </c>
      <c r="F55" s="7">
        <v>92699</v>
      </c>
      <c r="G55" s="7">
        <v>87993</v>
      </c>
    </row>
    <row r="56" spans="1:5" ht="12.75" customHeight="1" hidden="1" thickBot="1">
      <c r="A56" s="63"/>
      <c r="B56" s="65"/>
      <c r="C56" s="65"/>
      <c r="D56" s="65"/>
      <c r="E56" s="9" t="s">
        <v>19</v>
      </c>
    </row>
    <row r="57" spans="1:5" ht="12.75" customHeight="1" hidden="1" thickBot="1" thickTop="1">
      <c r="A57" s="63"/>
      <c r="B57" s="63">
        <v>4</v>
      </c>
      <c r="C57" s="63"/>
      <c r="D57" s="63"/>
      <c r="E57" s="9" t="s">
        <v>20</v>
      </c>
    </row>
    <row r="58" spans="1:8" ht="12.75">
      <c r="A58" s="68"/>
      <c r="B58" s="69">
        <v>4</v>
      </c>
      <c r="C58" s="68"/>
      <c r="D58" s="68"/>
      <c r="E58" s="53" t="s">
        <v>394</v>
      </c>
      <c r="F58" s="54">
        <f>SUM(F52:F55)</f>
        <v>128960</v>
      </c>
      <c r="G58" s="54">
        <f>SUM(G52:G55)</f>
        <v>129123</v>
      </c>
      <c r="H58" s="54"/>
    </row>
    <row r="59" spans="1:8" ht="12.75">
      <c r="A59" s="63"/>
      <c r="B59" s="63"/>
      <c r="C59" s="66">
        <v>1</v>
      </c>
      <c r="D59" s="63"/>
      <c r="E59" s="9" t="s">
        <v>22</v>
      </c>
      <c r="F59" s="47">
        <v>0</v>
      </c>
      <c r="G59" s="47"/>
      <c r="H59" s="47"/>
    </row>
    <row r="60" spans="1:8" ht="12.75">
      <c r="A60" s="64"/>
      <c r="B60" s="64"/>
      <c r="C60" s="66">
        <v>2</v>
      </c>
      <c r="D60" s="64"/>
      <c r="E60" s="9" t="s">
        <v>23</v>
      </c>
      <c r="F60" s="47">
        <v>0</v>
      </c>
      <c r="G60" s="47"/>
      <c r="H60" s="47"/>
    </row>
    <row r="61" spans="1:8" ht="12.75">
      <c r="A61" s="68"/>
      <c r="B61" s="69">
        <v>5</v>
      </c>
      <c r="C61" s="68"/>
      <c r="D61" s="69"/>
      <c r="E61" s="53" t="s">
        <v>405</v>
      </c>
      <c r="F61" s="55">
        <f>SUM(F59:F60)</f>
        <v>0</v>
      </c>
      <c r="G61" s="55">
        <f>SUM(G59:G60)</f>
        <v>0</v>
      </c>
      <c r="H61" s="55"/>
    </row>
    <row r="62" spans="1:8" ht="12.75" customHeight="1" hidden="1" thickTop="1">
      <c r="A62" s="68"/>
      <c r="B62" s="68">
        <v>6</v>
      </c>
      <c r="C62" s="68"/>
      <c r="D62" s="68"/>
      <c r="E62" s="72" t="s">
        <v>1</v>
      </c>
      <c r="F62" s="77" t="e">
        <f>#REF!/#REF!</f>
        <v>#REF!</v>
      </c>
      <c r="G62" s="77"/>
      <c r="H62" s="77"/>
    </row>
    <row r="63" spans="1:8" ht="12.75">
      <c r="A63" s="68"/>
      <c r="B63" s="69">
        <v>6</v>
      </c>
      <c r="C63" s="68"/>
      <c r="D63" s="68"/>
      <c r="E63" s="53" t="s">
        <v>396</v>
      </c>
      <c r="F63" s="57">
        <v>0</v>
      </c>
      <c r="G63" s="57">
        <v>0</v>
      </c>
      <c r="H63" s="57"/>
    </row>
    <row r="64" spans="1:6" ht="12.75">
      <c r="A64" s="63"/>
      <c r="B64" s="63"/>
      <c r="C64" s="66">
        <v>1</v>
      </c>
      <c r="D64" s="63"/>
      <c r="E64" s="9" t="s">
        <v>24</v>
      </c>
      <c r="F64" s="7">
        <v>0</v>
      </c>
    </row>
    <row r="65" spans="1:7" ht="12.75">
      <c r="A65" s="63"/>
      <c r="B65" s="63"/>
      <c r="C65" s="66">
        <v>2</v>
      </c>
      <c r="D65" s="63"/>
      <c r="E65" s="9" t="s">
        <v>410</v>
      </c>
      <c r="F65" s="7">
        <v>0</v>
      </c>
      <c r="G65" s="7">
        <v>10932</v>
      </c>
    </row>
    <row r="66" spans="1:8" ht="12.75">
      <c r="A66" s="68"/>
      <c r="B66" s="70">
        <v>7</v>
      </c>
      <c r="C66" s="68"/>
      <c r="D66" s="68"/>
      <c r="E66" s="58" t="s">
        <v>391</v>
      </c>
      <c r="F66" s="59">
        <v>0</v>
      </c>
      <c r="G66" s="59"/>
      <c r="H66" s="59"/>
    </row>
    <row r="67" spans="1:8" s="3" customFormat="1" ht="12.75">
      <c r="A67" s="69"/>
      <c r="B67" s="69">
        <v>8</v>
      </c>
      <c r="C67" s="69"/>
      <c r="D67" s="69"/>
      <c r="E67" s="53" t="s">
        <v>395</v>
      </c>
      <c r="F67" s="55">
        <v>35524</v>
      </c>
      <c r="G67" s="55">
        <v>35524</v>
      </c>
      <c r="H67" s="55"/>
    </row>
    <row r="68" spans="1:8" s="3" customFormat="1" ht="12.75">
      <c r="A68" s="69"/>
      <c r="B68" s="69">
        <v>9</v>
      </c>
      <c r="C68" s="69"/>
      <c r="D68" s="69"/>
      <c r="E68" s="53" t="s">
        <v>467</v>
      </c>
      <c r="F68" s="55"/>
      <c r="G68" s="55"/>
      <c r="H68" s="55"/>
    </row>
    <row r="69" spans="1:8" ht="24.75" customHeight="1">
      <c r="A69" s="60"/>
      <c r="B69" s="60"/>
      <c r="C69" s="60"/>
      <c r="D69" s="60"/>
      <c r="E69" s="61" t="s">
        <v>409</v>
      </c>
      <c r="F69" s="62">
        <f>F30+F47+F51+F58+F61+F66+F67</f>
        <v>246275</v>
      </c>
      <c r="G69" s="62">
        <f>G30+G47+G51+G58+G61+G65+G66+G67</f>
        <v>280317</v>
      </c>
      <c r="H69" s="62"/>
    </row>
    <row r="70" spans="1:8" ht="58.5" customHeight="1">
      <c r="A70" s="86" t="s">
        <v>111</v>
      </c>
      <c r="B70" s="86" t="s">
        <v>0</v>
      </c>
      <c r="C70" s="86" t="s">
        <v>112</v>
      </c>
      <c r="D70" s="86" t="s">
        <v>113</v>
      </c>
      <c r="E70" s="87" t="s">
        <v>25</v>
      </c>
      <c r="F70" s="88" t="s">
        <v>458</v>
      </c>
      <c r="G70" s="88" t="s">
        <v>459</v>
      </c>
      <c r="H70" s="88"/>
    </row>
    <row r="71" spans="1:6" ht="12.75" customHeight="1" hidden="1">
      <c r="A71" s="5"/>
      <c r="F71" s="7" t="e">
        <f>#REF!/#REF!</f>
        <v>#REF!</v>
      </c>
    </row>
    <row r="72" ht="12.75" customHeight="1" hidden="1" thickTop="1">
      <c r="F72" s="7" t="e">
        <f>#REF!/#REF!</f>
        <v>#REF!</v>
      </c>
    </row>
    <row r="73" spans="1:8" ht="12.75">
      <c r="A73" s="63"/>
      <c r="B73" s="63"/>
      <c r="C73" s="66"/>
      <c r="D73" s="66">
        <v>1</v>
      </c>
      <c r="E73" s="9" t="s">
        <v>26</v>
      </c>
      <c r="F73" s="46">
        <v>4565</v>
      </c>
      <c r="G73" s="46">
        <v>6878</v>
      </c>
      <c r="H73" s="46"/>
    </row>
    <row r="74" spans="1:8" ht="12.75">
      <c r="A74" s="63"/>
      <c r="B74" s="63"/>
      <c r="C74" s="66"/>
      <c r="D74" s="66">
        <v>2</v>
      </c>
      <c r="E74" s="9" t="s">
        <v>478</v>
      </c>
      <c r="F74" s="46">
        <v>0</v>
      </c>
      <c r="G74" s="46">
        <v>419</v>
      </c>
      <c r="H74" s="46"/>
    </row>
    <row r="75" spans="1:8" s="3" customFormat="1" ht="12.75">
      <c r="A75" s="65"/>
      <c r="B75" s="65"/>
      <c r="C75" s="66">
        <v>1</v>
      </c>
      <c r="D75" s="66"/>
      <c r="E75" s="3" t="s">
        <v>27</v>
      </c>
      <c r="F75" s="31">
        <f>SUM(F73:F74)</f>
        <v>4565</v>
      </c>
      <c r="G75" s="31">
        <f>SUM(G73:G74)</f>
        <v>7297</v>
      </c>
      <c r="H75" s="31"/>
    </row>
    <row r="76" spans="1:8" ht="12.75">
      <c r="A76" s="63"/>
      <c r="B76" s="63"/>
      <c r="C76" s="66"/>
      <c r="D76" s="66">
        <v>1</v>
      </c>
      <c r="E76" s="9" t="s">
        <v>28</v>
      </c>
      <c r="F76" s="46">
        <v>0</v>
      </c>
      <c r="G76" s="46">
        <v>1099</v>
      </c>
      <c r="H76" s="46"/>
    </row>
    <row r="77" spans="1:8" s="3" customFormat="1" ht="12.75">
      <c r="A77" s="65"/>
      <c r="B77" s="65"/>
      <c r="C77" s="66">
        <v>2</v>
      </c>
      <c r="D77" s="66"/>
      <c r="E77" s="3" t="s">
        <v>29</v>
      </c>
      <c r="F77" s="31">
        <f>SUM(F76)</f>
        <v>0</v>
      </c>
      <c r="G77" s="31">
        <f>SUM(G76)</f>
        <v>1099</v>
      </c>
      <c r="H77" s="31"/>
    </row>
    <row r="78" spans="1:8" ht="12.75">
      <c r="A78" s="63"/>
      <c r="B78" s="63"/>
      <c r="C78" s="66"/>
      <c r="D78" s="66">
        <v>1</v>
      </c>
      <c r="E78" s="9" t="s">
        <v>30</v>
      </c>
      <c r="F78" s="46">
        <v>0</v>
      </c>
      <c r="G78" s="46"/>
      <c r="H78" s="46"/>
    </row>
    <row r="79" spans="1:8" ht="12.75">
      <c r="A79" s="63"/>
      <c r="B79" s="63"/>
      <c r="C79" s="66"/>
      <c r="D79" s="66">
        <v>2</v>
      </c>
      <c r="E79" s="9" t="s">
        <v>31</v>
      </c>
      <c r="F79" s="46">
        <v>0</v>
      </c>
      <c r="G79" s="46"/>
      <c r="H79" s="46"/>
    </row>
    <row r="80" spans="1:8" s="3" customFormat="1" ht="12.75">
      <c r="A80" s="65"/>
      <c r="B80" s="65"/>
      <c r="C80" s="66">
        <v>3</v>
      </c>
      <c r="D80" s="66"/>
      <c r="E80" s="3" t="s">
        <v>32</v>
      </c>
      <c r="F80" s="31">
        <f>SUM(F78:F79)</f>
        <v>0</v>
      </c>
      <c r="G80" s="31"/>
      <c r="H80" s="31"/>
    </row>
    <row r="81" spans="1:8" ht="12.75">
      <c r="A81" s="63"/>
      <c r="B81" s="63"/>
      <c r="C81" s="66"/>
      <c r="D81" s="66">
        <v>1</v>
      </c>
      <c r="E81" s="9" t="s">
        <v>380</v>
      </c>
      <c r="F81" s="46">
        <v>0</v>
      </c>
      <c r="G81" s="46"/>
      <c r="H81" s="46"/>
    </row>
    <row r="82" spans="1:8" ht="12.75">
      <c r="A82" s="63"/>
      <c r="B82" s="63"/>
      <c r="C82" s="66"/>
      <c r="D82" s="66">
        <v>2</v>
      </c>
      <c r="E82" s="9" t="s">
        <v>33</v>
      </c>
      <c r="F82" s="46">
        <v>115</v>
      </c>
      <c r="G82" s="46">
        <v>115</v>
      </c>
      <c r="H82" s="46"/>
    </row>
    <row r="83" spans="1:8" ht="12.75">
      <c r="A83" s="63"/>
      <c r="B83" s="63"/>
      <c r="C83" s="66"/>
      <c r="D83" s="66">
        <v>3</v>
      </c>
      <c r="E83" s="9" t="s">
        <v>34</v>
      </c>
      <c r="F83" s="46">
        <v>443</v>
      </c>
      <c r="G83" s="46">
        <v>590</v>
      </c>
      <c r="H83" s="46"/>
    </row>
    <row r="84" spans="1:8" ht="12.75">
      <c r="A84" s="63"/>
      <c r="B84" s="63"/>
      <c r="C84" s="66"/>
      <c r="D84" s="66">
        <v>4</v>
      </c>
      <c r="E84" s="9" t="s">
        <v>108</v>
      </c>
      <c r="F84" s="46">
        <v>626</v>
      </c>
      <c r="G84" s="46">
        <v>0</v>
      </c>
      <c r="H84" s="46"/>
    </row>
    <row r="85" spans="1:8" s="3" customFormat="1" ht="12.75">
      <c r="A85" s="65"/>
      <c r="B85" s="65"/>
      <c r="C85" s="66">
        <v>4</v>
      </c>
      <c r="D85" s="66"/>
      <c r="E85" s="3" t="s">
        <v>35</v>
      </c>
      <c r="F85" s="31">
        <f>SUM(F81:F84)</f>
        <v>1184</v>
      </c>
      <c r="G85" s="31">
        <f>SUM(G81:G84)</f>
        <v>705</v>
      </c>
      <c r="H85" s="31"/>
    </row>
    <row r="86" spans="1:8" s="30" customFormat="1" ht="12.75">
      <c r="A86" s="65"/>
      <c r="B86" s="65"/>
      <c r="C86" s="66">
        <v>5</v>
      </c>
      <c r="D86" s="66"/>
      <c r="E86" s="3" t="s">
        <v>38</v>
      </c>
      <c r="F86" s="49">
        <v>5563</v>
      </c>
      <c r="G86" s="49">
        <v>6823</v>
      </c>
      <c r="H86" s="49"/>
    </row>
    <row r="87" spans="1:8" ht="12.75">
      <c r="A87" s="63"/>
      <c r="B87" s="63"/>
      <c r="C87" s="66"/>
      <c r="D87" s="66">
        <v>1</v>
      </c>
      <c r="E87" s="9" t="s">
        <v>36</v>
      </c>
      <c r="F87" s="46">
        <v>4055</v>
      </c>
      <c r="G87" s="46">
        <v>5488</v>
      </c>
      <c r="H87" s="46"/>
    </row>
    <row r="88" spans="1:8" s="3" customFormat="1" ht="12.75">
      <c r="A88" s="65"/>
      <c r="B88" s="65"/>
      <c r="C88" s="66">
        <v>6</v>
      </c>
      <c r="D88" s="66"/>
      <c r="E88" s="3" t="s">
        <v>37</v>
      </c>
      <c r="F88" s="31">
        <f>SUM(F87)</f>
        <v>4055</v>
      </c>
      <c r="G88" s="31">
        <f>SUM(G87)</f>
        <v>5488</v>
      </c>
      <c r="H88" s="31"/>
    </row>
    <row r="89" spans="1:8" ht="12.75">
      <c r="A89" s="68"/>
      <c r="B89" s="69">
        <v>1</v>
      </c>
      <c r="C89" s="69"/>
      <c r="D89" s="69"/>
      <c r="E89" s="53" t="s">
        <v>39</v>
      </c>
      <c r="F89" s="55">
        <f>F75+F77+F80+F85+F86+F88</f>
        <v>15367</v>
      </c>
      <c r="G89" s="55">
        <f>G75+G77+G80+G85+G86+G88</f>
        <v>21412</v>
      </c>
      <c r="H89" s="55"/>
    </row>
    <row r="90" spans="1:8" ht="12.75">
      <c r="A90" s="63"/>
      <c r="B90" s="63"/>
      <c r="C90" s="66">
        <v>1</v>
      </c>
      <c r="D90" s="66"/>
      <c r="E90" s="9" t="s">
        <v>381</v>
      </c>
      <c r="F90" s="46">
        <v>3381</v>
      </c>
      <c r="G90" s="46">
        <v>4548</v>
      </c>
      <c r="H90" s="46"/>
    </row>
    <row r="91" spans="1:8" ht="12.75">
      <c r="A91" s="63"/>
      <c r="B91" s="63"/>
      <c r="C91" s="66">
        <v>2</v>
      </c>
      <c r="D91" s="66"/>
      <c r="E91" s="9" t="s">
        <v>40</v>
      </c>
      <c r="F91" s="46">
        <v>178</v>
      </c>
      <c r="G91" s="46">
        <v>178</v>
      </c>
      <c r="H91" s="46"/>
    </row>
    <row r="92" spans="1:8" ht="12.75">
      <c r="A92" s="63"/>
      <c r="B92" s="63"/>
      <c r="C92" s="66">
        <v>3</v>
      </c>
      <c r="D92" s="66"/>
      <c r="E92" s="9" t="s">
        <v>41</v>
      </c>
      <c r="F92" s="46">
        <v>0</v>
      </c>
      <c r="G92" s="46"/>
      <c r="H92" s="46"/>
    </row>
    <row r="93" spans="1:8" ht="12.75">
      <c r="A93" s="63"/>
      <c r="B93" s="63"/>
      <c r="C93" s="66">
        <v>4</v>
      </c>
      <c r="D93" s="66"/>
      <c r="E93" s="9" t="s">
        <v>42</v>
      </c>
      <c r="F93" s="46">
        <v>0</v>
      </c>
      <c r="G93" s="46"/>
      <c r="H93" s="46"/>
    </row>
    <row r="94" spans="1:8" ht="12.75">
      <c r="A94" s="68"/>
      <c r="B94" s="69">
        <v>2</v>
      </c>
      <c r="C94" s="69"/>
      <c r="D94" s="69"/>
      <c r="E94" s="53" t="s">
        <v>388</v>
      </c>
      <c r="F94" s="55">
        <f>SUM(F90:F93)</f>
        <v>3559</v>
      </c>
      <c r="G94" s="55">
        <f>SUM(G90:G93)</f>
        <v>4726</v>
      </c>
      <c r="H94" s="55"/>
    </row>
    <row r="95" spans="1:8" ht="58.5" customHeight="1">
      <c r="A95" s="86" t="s">
        <v>111</v>
      </c>
      <c r="B95" s="86" t="s">
        <v>0</v>
      </c>
      <c r="C95" s="86" t="s">
        <v>112</v>
      </c>
      <c r="D95" s="86" t="s">
        <v>113</v>
      </c>
      <c r="E95" s="87" t="s">
        <v>25</v>
      </c>
      <c r="F95" s="88" t="s">
        <v>458</v>
      </c>
      <c r="G95" s="88" t="s">
        <v>459</v>
      </c>
      <c r="H95" s="88"/>
    </row>
    <row r="96" ht="12.75" customHeight="1" hidden="1"/>
    <row r="97" spans="4:5" ht="12.75" customHeight="1" hidden="1" thickTop="1">
      <c r="D97" s="6"/>
      <c r="E97" s="11"/>
    </row>
    <row r="98" spans="1:7" ht="12.75">
      <c r="A98" s="63"/>
      <c r="B98" s="63"/>
      <c r="C98" s="66"/>
      <c r="D98" s="66">
        <v>1</v>
      </c>
      <c r="E98" s="9" t="s">
        <v>440</v>
      </c>
      <c r="F98" s="7">
        <v>50</v>
      </c>
      <c r="G98" s="7">
        <v>103</v>
      </c>
    </row>
    <row r="99" spans="1:7" ht="12.75">
      <c r="A99" s="63"/>
      <c r="B99" s="63"/>
      <c r="C99" s="66"/>
      <c r="D99" s="66">
        <v>2</v>
      </c>
      <c r="E99" s="9" t="s">
        <v>43</v>
      </c>
      <c r="F99" s="7">
        <v>140</v>
      </c>
      <c r="G99" s="7">
        <v>456</v>
      </c>
    </row>
    <row r="100" spans="1:7" ht="12.75">
      <c r="A100" s="63"/>
      <c r="B100" s="63"/>
      <c r="C100" s="66"/>
      <c r="D100" s="66">
        <v>3</v>
      </c>
      <c r="E100" s="9" t="s">
        <v>44</v>
      </c>
      <c r="F100" s="7">
        <v>260</v>
      </c>
      <c r="G100" s="7">
        <v>40</v>
      </c>
    </row>
    <row r="101" spans="1:7" ht="12.75">
      <c r="A101" s="63"/>
      <c r="B101" s="63"/>
      <c r="C101" s="66"/>
      <c r="D101" s="66">
        <v>4</v>
      </c>
      <c r="E101" s="9" t="s">
        <v>45</v>
      </c>
      <c r="F101" s="7">
        <v>1100</v>
      </c>
      <c r="G101" s="7">
        <v>1100</v>
      </c>
    </row>
    <row r="102" spans="1:7" ht="13.5" customHeight="1">
      <c r="A102" s="63"/>
      <c r="B102" s="63"/>
      <c r="C102" s="66"/>
      <c r="D102" s="66">
        <v>5</v>
      </c>
      <c r="E102" s="9" t="s">
        <v>382</v>
      </c>
      <c r="F102" s="7">
        <v>1700</v>
      </c>
      <c r="G102" s="7">
        <v>2458</v>
      </c>
    </row>
    <row r="103" spans="1:7" ht="12.75">
      <c r="A103" s="63"/>
      <c r="B103" s="63"/>
      <c r="C103" s="66"/>
      <c r="D103" s="66">
        <v>6</v>
      </c>
      <c r="E103" s="9" t="s">
        <v>46</v>
      </c>
      <c r="F103" s="7">
        <v>30</v>
      </c>
      <c r="G103" s="7">
        <v>42</v>
      </c>
    </row>
    <row r="104" spans="1:7" ht="12.75">
      <c r="A104" s="63"/>
      <c r="B104" s="63"/>
      <c r="C104" s="66"/>
      <c r="D104" s="66">
        <v>7</v>
      </c>
      <c r="E104" s="9" t="s">
        <v>408</v>
      </c>
      <c r="F104" s="7">
        <v>480</v>
      </c>
      <c r="G104" s="7">
        <v>2083</v>
      </c>
    </row>
    <row r="105" spans="1:8" ht="12.75">
      <c r="A105" s="64"/>
      <c r="B105" s="65"/>
      <c r="C105" s="66">
        <v>1</v>
      </c>
      <c r="D105" s="66"/>
      <c r="E105" s="3" t="s">
        <v>47</v>
      </c>
      <c r="F105" s="50">
        <f>SUM(F98:F104)</f>
        <v>3760</v>
      </c>
      <c r="G105" s="50">
        <f>SUM(G98:G104)</f>
        <v>6282</v>
      </c>
      <c r="H105" s="50"/>
    </row>
    <row r="106" spans="1:7" ht="12.75">
      <c r="A106" s="63"/>
      <c r="B106" s="63"/>
      <c r="C106" s="66"/>
      <c r="D106" s="66">
        <v>1</v>
      </c>
      <c r="E106" s="9" t="s">
        <v>48</v>
      </c>
      <c r="F106" s="7">
        <v>924</v>
      </c>
      <c r="G106" s="7">
        <v>924</v>
      </c>
    </row>
    <row r="107" spans="1:6" ht="12.75">
      <c r="A107" s="63"/>
      <c r="B107" s="63"/>
      <c r="C107" s="66"/>
      <c r="D107" s="66">
        <v>2</v>
      </c>
      <c r="E107" s="9" t="s">
        <v>49</v>
      </c>
      <c r="F107" s="7">
        <v>0</v>
      </c>
    </row>
    <row r="108" spans="1:7" ht="12.75">
      <c r="A108" s="63"/>
      <c r="B108" s="63"/>
      <c r="C108" s="66"/>
      <c r="D108" s="66">
        <v>3</v>
      </c>
      <c r="E108" s="9" t="s">
        <v>50</v>
      </c>
      <c r="F108" s="7">
        <v>900</v>
      </c>
      <c r="G108" s="7">
        <v>1156</v>
      </c>
    </row>
    <row r="109" spans="1:8" ht="12.75">
      <c r="A109" s="65"/>
      <c r="B109" s="65"/>
      <c r="C109" s="66">
        <v>2</v>
      </c>
      <c r="D109" s="66"/>
      <c r="E109" s="3" t="s">
        <v>51</v>
      </c>
      <c r="F109" s="48">
        <f>SUM(F106:F108)</f>
        <v>1824</v>
      </c>
      <c r="G109" s="48">
        <f>SUM(G106:G108)</f>
        <v>2080</v>
      </c>
      <c r="H109" s="48"/>
    </row>
    <row r="110" spans="1:7" ht="12.75">
      <c r="A110" s="63"/>
      <c r="B110" s="63"/>
      <c r="C110" s="66"/>
      <c r="D110" s="66">
        <v>1</v>
      </c>
      <c r="E110" s="9" t="s">
        <v>52</v>
      </c>
      <c r="F110" s="7">
        <v>5922</v>
      </c>
      <c r="G110" s="7">
        <v>5741</v>
      </c>
    </row>
    <row r="111" spans="1:7" ht="12.75">
      <c r="A111" s="63"/>
      <c r="B111" s="63"/>
      <c r="C111" s="66"/>
      <c r="D111" s="66">
        <v>2</v>
      </c>
      <c r="E111" s="9" t="s">
        <v>53</v>
      </c>
      <c r="F111" s="7">
        <v>0</v>
      </c>
      <c r="G111" s="7">
        <v>426</v>
      </c>
    </row>
    <row r="112" spans="1:7" ht="12.75">
      <c r="A112" s="63"/>
      <c r="B112" s="63"/>
      <c r="C112" s="66"/>
      <c r="D112" s="66">
        <v>3</v>
      </c>
      <c r="E112" s="9" t="s">
        <v>54</v>
      </c>
      <c r="F112" s="7">
        <v>4205</v>
      </c>
      <c r="G112" s="7">
        <v>4642</v>
      </c>
    </row>
    <row r="113" spans="1:7" ht="12.75">
      <c r="A113" s="63"/>
      <c r="B113" s="63"/>
      <c r="C113" s="66"/>
      <c r="D113" s="66">
        <v>4</v>
      </c>
      <c r="E113" s="9" t="s">
        <v>55</v>
      </c>
      <c r="F113" s="7">
        <v>1892</v>
      </c>
      <c r="G113" s="7">
        <v>2064</v>
      </c>
    </row>
    <row r="114" spans="1:7" ht="12.75">
      <c r="A114" s="63"/>
      <c r="B114" s="63"/>
      <c r="C114" s="66"/>
      <c r="D114" s="66">
        <v>5</v>
      </c>
      <c r="E114" s="9" t="s">
        <v>56</v>
      </c>
      <c r="F114" s="7">
        <v>2300</v>
      </c>
      <c r="G114" s="7">
        <v>1906</v>
      </c>
    </row>
    <row r="115" spans="1:7" ht="12.75">
      <c r="A115" s="63"/>
      <c r="B115" s="63"/>
      <c r="C115" s="66"/>
      <c r="D115" s="66">
        <v>6</v>
      </c>
      <c r="E115" s="9" t="s">
        <v>57</v>
      </c>
      <c r="F115" s="7">
        <v>120</v>
      </c>
      <c r="G115" s="7">
        <v>215</v>
      </c>
    </row>
    <row r="116" spans="1:7" ht="12.75">
      <c r="A116" s="63"/>
      <c r="B116" s="63"/>
      <c r="C116" s="66"/>
      <c r="D116" s="66">
        <v>7</v>
      </c>
      <c r="E116" s="9" t="s">
        <v>58</v>
      </c>
      <c r="F116" s="7">
        <v>1630</v>
      </c>
      <c r="G116" s="7">
        <v>1972</v>
      </c>
    </row>
    <row r="117" spans="1:7" ht="12.75">
      <c r="A117" s="63"/>
      <c r="B117" s="63"/>
      <c r="C117" s="66"/>
      <c r="D117" s="66">
        <v>8</v>
      </c>
      <c r="E117" s="9" t="s">
        <v>59</v>
      </c>
      <c r="F117" s="7">
        <v>2942</v>
      </c>
      <c r="G117" s="7">
        <v>3091</v>
      </c>
    </row>
    <row r="118" spans="1:7" ht="12.75">
      <c r="A118" s="63"/>
      <c r="B118" s="63"/>
      <c r="C118" s="66"/>
      <c r="D118" s="66">
        <v>9</v>
      </c>
      <c r="E118" s="9" t="s">
        <v>480</v>
      </c>
      <c r="G118" s="7">
        <v>147</v>
      </c>
    </row>
    <row r="119" spans="1:7" ht="12.75">
      <c r="A119" s="63"/>
      <c r="B119" s="63"/>
      <c r="C119" s="66"/>
      <c r="D119" s="66">
        <v>10</v>
      </c>
      <c r="E119" s="9" t="s">
        <v>479</v>
      </c>
      <c r="G119" s="7">
        <v>1070</v>
      </c>
    </row>
    <row r="120" spans="1:7" ht="12.75">
      <c r="A120" s="63"/>
      <c r="B120" s="63"/>
      <c r="C120" s="66"/>
      <c r="D120" s="66">
        <v>11</v>
      </c>
      <c r="E120" s="9" t="s">
        <v>63</v>
      </c>
      <c r="F120" s="7">
        <v>700</v>
      </c>
      <c r="G120" s="7">
        <v>700</v>
      </c>
    </row>
    <row r="121" spans="1:7" ht="12.75">
      <c r="A121" s="63"/>
      <c r="B121" s="63"/>
      <c r="C121" s="66"/>
      <c r="D121" s="66">
        <v>12</v>
      </c>
      <c r="E121" s="9" t="s">
        <v>60</v>
      </c>
      <c r="F121" s="7">
        <v>500</v>
      </c>
      <c r="G121" s="7">
        <v>841</v>
      </c>
    </row>
    <row r="122" spans="1:8" ht="12.75">
      <c r="A122" s="65"/>
      <c r="B122" s="65"/>
      <c r="C122" s="66">
        <v>3</v>
      </c>
      <c r="D122" s="66"/>
      <c r="E122" s="3" t="s">
        <v>61</v>
      </c>
      <c r="F122" s="48">
        <f>SUM(F110:F121)</f>
        <v>20211</v>
      </c>
      <c r="G122" s="48">
        <f>SUM(G110:G121)</f>
        <v>22815</v>
      </c>
      <c r="H122" s="48"/>
    </row>
    <row r="123" spans="1:8" ht="12.75">
      <c r="A123" s="63"/>
      <c r="B123" s="63"/>
      <c r="C123" s="66"/>
      <c r="D123" s="66">
        <v>2</v>
      </c>
      <c r="E123" s="9" t="s">
        <v>62</v>
      </c>
      <c r="F123" s="47">
        <v>6819</v>
      </c>
      <c r="G123" s="47">
        <v>7082</v>
      </c>
      <c r="H123" s="47"/>
    </row>
    <row r="124" spans="1:8" ht="12.75">
      <c r="A124" s="63"/>
      <c r="B124" s="63"/>
      <c r="C124" s="66"/>
      <c r="D124" s="66">
        <v>3</v>
      </c>
      <c r="E124" s="9" t="s">
        <v>481</v>
      </c>
      <c r="F124" s="47">
        <v>0</v>
      </c>
      <c r="G124" s="47">
        <v>3921</v>
      </c>
      <c r="H124" s="47"/>
    </row>
    <row r="125" spans="1:7" ht="12.75">
      <c r="A125" s="63"/>
      <c r="B125" s="63"/>
      <c r="C125" s="66"/>
      <c r="D125" s="66">
        <v>4</v>
      </c>
      <c r="E125" s="9" t="s">
        <v>64</v>
      </c>
      <c r="F125" s="7">
        <v>240</v>
      </c>
      <c r="G125" s="7">
        <v>290</v>
      </c>
    </row>
    <row r="126" spans="1:7" ht="12.75">
      <c r="A126" s="63"/>
      <c r="B126" s="63"/>
      <c r="C126" s="66"/>
      <c r="D126" s="66">
        <v>5</v>
      </c>
      <c r="E126" s="9" t="s">
        <v>383</v>
      </c>
      <c r="F126" s="7">
        <v>250</v>
      </c>
      <c r="G126" s="7">
        <v>34</v>
      </c>
    </row>
    <row r="127" spans="1:7" ht="12.75">
      <c r="A127" s="63"/>
      <c r="B127" s="63"/>
      <c r="C127" s="66"/>
      <c r="D127" s="66">
        <v>6</v>
      </c>
      <c r="E127" s="9" t="s">
        <v>441</v>
      </c>
      <c r="F127" s="7">
        <v>100</v>
      </c>
      <c r="G127" s="7">
        <v>168</v>
      </c>
    </row>
    <row r="128" spans="1:8" ht="12.75">
      <c r="A128" s="65"/>
      <c r="B128" s="65"/>
      <c r="C128" s="66">
        <v>4</v>
      </c>
      <c r="D128" s="66"/>
      <c r="E128" s="3" t="s">
        <v>110</v>
      </c>
      <c r="F128" s="51">
        <f>SUM(F123:F127)</f>
        <v>7409</v>
      </c>
      <c r="G128" s="51">
        <f>SUM(G123:G127)</f>
        <v>11495</v>
      </c>
      <c r="H128" s="51"/>
    </row>
    <row r="129" spans="1:8" s="3" customFormat="1" ht="74.25">
      <c r="A129" s="86" t="s">
        <v>111</v>
      </c>
      <c r="B129" s="86" t="s">
        <v>0</v>
      </c>
      <c r="C129" s="86" t="s">
        <v>112</v>
      </c>
      <c r="D129" s="86" t="s">
        <v>113</v>
      </c>
      <c r="E129" s="87" t="s">
        <v>25</v>
      </c>
      <c r="F129" s="88" t="s">
        <v>458</v>
      </c>
      <c r="G129" s="88" t="s">
        <v>459</v>
      </c>
      <c r="H129" s="88"/>
    </row>
    <row r="130" spans="1:8" ht="58.5" customHeight="1">
      <c r="A130" s="63"/>
      <c r="B130" s="65"/>
      <c r="C130" s="66"/>
      <c r="D130" s="66"/>
      <c r="E130" s="3" t="s">
        <v>65</v>
      </c>
      <c r="F130" s="52">
        <f>F105+F109+F122+F128</f>
        <v>33204</v>
      </c>
      <c r="G130" s="52">
        <f>G105+G109+G122+G128</f>
        <v>42672</v>
      </c>
      <c r="H130" s="52"/>
    </row>
    <row r="131" spans="1:7" ht="12.75">
      <c r="A131" s="63"/>
      <c r="B131" s="63"/>
      <c r="C131" s="66"/>
      <c r="D131" s="66">
        <v>1</v>
      </c>
      <c r="E131" s="9" t="s">
        <v>482</v>
      </c>
      <c r="F131" s="7">
        <v>0</v>
      </c>
      <c r="G131" s="7">
        <v>250</v>
      </c>
    </row>
    <row r="132" spans="1:8" ht="12.75">
      <c r="A132" s="65"/>
      <c r="B132" s="65"/>
      <c r="C132" s="66">
        <v>5</v>
      </c>
      <c r="D132" s="66"/>
      <c r="E132" s="3" t="s">
        <v>66</v>
      </c>
      <c r="F132" s="31">
        <f>SUM(F131)</f>
        <v>0</v>
      </c>
      <c r="G132" s="31">
        <f>SUM(G131)</f>
        <v>250</v>
      </c>
      <c r="H132" s="31"/>
    </row>
    <row r="133" spans="1:8" s="3" customFormat="1" ht="12.75">
      <c r="A133" s="63"/>
      <c r="B133" s="63"/>
      <c r="C133" s="66"/>
      <c r="D133" s="66">
        <v>1</v>
      </c>
      <c r="E133" s="9" t="s">
        <v>67</v>
      </c>
      <c r="F133" s="7">
        <v>0</v>
      </c>
      <c r="G133" s="7">
        <v>128</v>
      </c>
      <c r="H133" s="7"/>
    </row>
    <row r="134" spans="1:7" ht="12.75">
      <c r="A134" s="63"/>
      <c r="B134" s="63"/>
      <c r="C134" s="66"/>
      <c r="D134" s="66">
        <v>2</v>
      </c>
      <c r="E134" s="9" t="s">
        <v>68</v>
      </c>
      <c r="F134" s="7">
        <v>1368</v>
      </c>
      <c r="G134" s="7">
        <v>1550</v>
      </c>
    </row>
    <row r="135" spans="1:8" ht="12.75">
      <c r="A135" s="65"/>
      <c r="B135" s="65"/>
      <c r="C135" s="66">
        <v>6</v>
      </c>
      <c r="D135" s="66"/>
      <c r="E135" s="3" t="s">
        <v>69</v>
      </c>
      <c r="F135" s="31">
        <f>SUM(F133:F134)</f>
        <v>1368</v>
      </c>
      <c r="G135" s="31">
        <f>SUM(G133:G134)</f>
        <v>1678</v>
      </c>
      <c r="H135" s="31"/>
    </row>
    <row r="136" spans="1:8" s="3" customFormat="1" ht="12.75">
      <c r="A136" s="63"/>
      <c r="B136" s="63"/>
      <c r="C136" s="66"/>
      <c r="D136" s="66">
        <v>1</v>
      </c>
      <c r="E136" s="9" t="s">
        <v>70</v>
      </c>
      <c r="F136" s="7">
        <v>500</v>
      </c>
      <c r="G136" s="7">
        <v>300</v>
      </c>
      <c r="H136" s="7"/>
    </row>
    <row r="137" spans="1:8" ht="12.75">
      <c r="A137" s="65"/>
      <c r="B137" s="65"/>
      <c r="C137" s="66">
        <v>7</v>
      </c>
      <c r="D137" s="66"/>
      <c r="E137" s="3" t="s">
        <v>71</v>
      </c>
      <c r="F137" s="31">
        <f>SUM(F136)</f>
        <v>500</v>
      </c>
      <c r="G137" s="31">
        <f>SUM(G136)</f>
        <v>300</v>
      </c>
      <c r="H137" s="31"/>
    </row>
    <row r="138" spans="1:8" ht="12.75">
      <c r="A138" s="65"/>
      <c r="B138" s="65"/>
      <c r="C138" s="66">
        <v>8</v>
      </c>
      <c r="D138" s="66"/>
      <c r="E138" s="3" t="s">
        <v>95</v>
      </c>
      <c r="F138" s="31"/>
      <c r="G138" s="31">
        <v>631</v>
      </c>
      <c r="H138" s="31"/>
    </row>
    <row r="139" spans="1:8" s="3" customFormat="1" ht="12.75">
      <c r="A139" s="63"/>
      <c r="B139" s="65"/>
      <c r="C139" s="66"/>
      <c r="D139" s="66"/>
      <c r="E139" s="3" t="s">
        <v>72</v>
      </c>
      <c r="F139" s="52">
        <f>F132+F135+F137</f>
        <v>1868</v>
      </c>
      <c r="G139" s="52">
        <f>G132+G135+G137+G138</f>
        <v>2859</v>
      </c>
      <c r="H139" s="52"/>
    </row>
    <row r="140" spans="1:4" ht="12.75">
      <c r="A140" s="63"/>
      <c r="B140" s="63"/>
      <c r="C140" s="63"/>
      <c r="D140" s="63"/>
    </row>
    <row r="141" spans="1:4" ht="12.75" customHeight="1" hidden="1">
      <c r="A141" s="63"/>
      <c r="B141" s="63"/>
      <c r="C141" s="63"/>
      <c r="D141" s="63"/>
    </row>
    <row r="142" spans="1:8" ht="12.75" customHeight="1" hidden="1">
      <c r="A142" s="68"/>
      <c r="B142" s="70">
        <v>3</v>
      </c>
      <c r="C142" s="68"/>
      <c r="D142" s="68"/>
      <c r="E142" s="58" t="s">
        <v>73</v>
      </c>
      <c r="F142" s="59">
        <f>F130+F139</f>
        <v>35072</v>
      </c>
      <c r="G142" s="59">
        <f>G130+G139</f>
        <v>45531</v>
      </c>
      <c r="H142" s="59"/>
    </row>
    <row r="143" spans="1:8" ht="12.75" customHeight="1">
      <c r="A143" s="68"/>
      <c r="B143" s="70"/>
      <c r="C143" s="68"/>
      <c r="D143" s="68"/>
      <c r="E143" s="58"/>
      <c r="F143" s="59"/>
      <c r="G143" s="59"/>
      <c r="H143" s="59"/>
    </row>
    <row r="144" spans="1:7" ht="12.75">
      <c r="A144" s="63"/>
      <c r="B144" s="63"/>
      <c r="C144" s="66">
        <v>1</v>
      </c>
      <c r="D144" s="66"/>
      <c r="E144" s="9" t="s">
        <v>100</v>
      </c>
      <c r="F144" s="7">
        <v>0</v>
      </c>
      <c r="G144" s="7">
        <v>220</v>
      </c>
    </row>
    <row r="145" spans="1:7" ht="12.75">
      <c r="A145" s="63"/>
      <c r="B145" s="63"/>
      <c r="C145" s="66">
        <v>2</v>
      </c>
      <c r="D145" s="66"/>
      <c r="E145" s="9" t="s">
        <v>74</v>
      </c>
      <c r="F145" s="7">
        <v>6396</v>
      </c>
      <c r="G145" s="7">
        <v>4730</v>
      </c>
    </row>
    <row r="146" spans="1:7" ht="12.75">
      <c r="A146" s="63"/>
      <c r="B146" s="63"/>
      <c r="C146" s="66">
        <v>3</v>
      </c>
      <c r="D146" s="66"/>
      <c r="E146" s="9" t="s">
        <v>384</v>
      </c>
      <c r="F146" s="7">
        <v>0</v>
      </c>
      <c r="G146" s="7">
        <v>1137</v>
      </c>
    </row>
    <row r="147" spans="1:7" ht="12.75">
      <c r="A147" s="63"/>
      <c r="B147" s="63"/>
      <c r="C147" s="66">
        <v>4</v>
      </c>
      <c r="D147" s="66"/>
      <c r="E147" s="9" t="s">
        <v>392</v>
      </c>
      <c r="F147" s="7">
        <v>12859</v>
      </c>
      <c r="G147" s="7">
        <v>14647</v>
      </c>
    </row>
    <row r="148" spans="1:7" ht="12.75">
      <c r="A148" s="63"/>
      <c r="B148" s="63"/>
      <c r="C148" s="66">
        <v>5</v>
      </c>
      <c r="D148" s="66"/>
      <c r="E148" s="9" t="s">
        <v>75</v>
      </c>
      <c r="F148" s="7">
        <v>1439</v>
      </c>
      <c r="G148" s="7">
        <v>1522</v>
      </c>
    </row>
    <row r="149" spans="1:7" ht="12.75">
      <c r="A149" s="63"/>
      <c r="B149" s="63"/>
      <c r="C149" s="66">
        <v>6</v>
      </c>
      <c r="D149" s="66"/>
      <c r="E149" s="9" t="s">
        <v>76</v>
      </c>
      <c r="F149" s="7">
        <v>780</v>
      </c>
      <c r="G149" s="7">
        <v>780</v>
      </c>
    </row>
    <row r="150" spans="1:7" ht="12.75">
      <c r="A150" s="63"/>
      <c r="B150" s="63"/>
      <c r="C150" s="66">
        <v>7</v>
      </c>
      <c r="D150" s="66"/>
      <c r="E150" s="9" t="s">
        <v>442</v>
      </c>
      <c r="F150" s="7">
        <v>50</v>
      </c>
      <c r="G150" s="7">
        <v>50</v>
      </c>
    </row>
    <row r="151" spans="1:7" ht="12.75">
      <c r="A151" s="63"/>
      <c r="B151" s="63"/>
      <c r="C151" s="66">
        <v>8</v>
      </c>
      <c r="D151" s="66"/>
      <c r="E151" s="9" t="s">
        <v>385</v>
      </c>
      <c r="F151" s="7">
        <v>250</v>
      </c>
      <c r="G151" s="7">
        <v>250</v>
      </c>
    </row>
    <row r="152" spans="1:7" ht="12.75">
      <c r="A152" s="63"/>
      <c r="B152" s="63"/>
      <c r="C152" s="66">
        <v>9</v>
      </c>
      <c r="D152" s="66"/>
      <c r="E152" s="9" t="s">
        <v>77</v>
      </c>
      <c r="F152" s="7">
        <v>100</v>
      </c>
      <c r="G152" s="7">
        <v>220</v>
      </c>
    </row>
    <row r="153" spans="1:7" ht="12.75">
      <c r="A153" s="63"/>
      <c r="B153" s="63"/>
      <c r="C153" s="66">
        <v>10</v>
      </c>
      <c r="D153" s="66"/>
      <c r="E153" s="9" t="s">
        <v>78</v>
      </c>
      <c r="F153" s="7">
        <v>100</v>
      </c>
      <c r="G153" s="7">
        <v>53</v>
      </c>
    </row>
    <row r="154" spans="1:5" ht="12.75">
      <c r="A154" s="63"/>
      <c r="B154" s="63"/>
      <c r="C154" s="66">
        <v>11</v>
      </c>
      <c r="D154" s="66"/>
      <c r="E154" s="9" t="s">
        <v>79</v>
      </c>
    </row>
    <row r="155" spans="1:7" ht="12.75">
      <c r="A155" s="63"/>
      <c r="B155" s="63"/>
      <c r="C155" s="66">
        <v>12</v>
      </c>
      <c r="D155" s="66"/>
      <c r="E155" s="9" t="s">
        <v>80</v>
      </c>
      <c r="G155" s="7">
        <v>50</v>
      </c>
    </row>
    <row r="156" spans="1:7" ht="12.75">
      <c r="A156" s="63"/>
      <c r="B156" s="63"/>
      <c r="C156" s="66">
        <v>13</v>
      </c>
      <c r="D156" s="66"/>
      <c r="E156" s="9" t="s">
        <v>101</v>
      </c>
      <c r="F156" s="7">
        <v>3833</v>
      </c>
      <c r="G156" s="7">
        <v>2291</v>
      </c>
    </row>
    <row r="157" spans="1:7" ht="12.75">
      <c r="A157" s="63"/>
      <c r="B157" s="63"/>
      <c r="C157" s="66">
        <v>14</v>
      </c>
      <c r="D157" s="66"/>
      <c r="E157" s="9" t="s">
        <v>483</v>
      </c>
      <c r="G157" s="7">
        <v>2885</v>
      </c>
    </row>
    <row r="158" spans="1:8" ht="12.75">
      <c r="A158" s="69"/>
      <c r="B158" s="69">
        <v>4</v>
      </c>
      <c r="C158" s="69"/>
      <c r="D158" s="69"/>
      <c r="E158" s="53" t="s">
        <v>239</v>
      </c>
      <c r="F158" s="55">
        <f>SUM(F145:F156)</f>
        <v>25807</v>
      </c>
      <c r="G158" s="55">
        <f>SUM(G144:G157)</f>
        <v>28835</v>
      </c>
      <c r="H158" s="55"/>
    </row>
    <row r="159" spans="1:7" ht="13.5" customHeight="1">
      <c r="A159" s="63"/>
      <c r="B159" s="63"/>
      <c r="C159" s="63"/>
      <c r="D159" s="63">
        <v>1</v>
      </c>
      <c r="E159" s="9" t="s">
        <v>386</v>
      </c>
      <c r="F159" s="7">
        <v>37669</v>
      </c>
      <c r="G159" s="7">
        <v>37458</v>
      </c>
    </row>
    <row r="160" spans="1:6" ht="12.75" customHeight="1" hidden="1">
      <c r="A160" s="63"/>
      <c r="B160" s="63"/>
      <c r="C160" s="63"/>
      <c r="D160" s="63"/>
      <c r="F160" s="7" t="e">
        <f>#REF!/#REF!</f>
        <v>#REF!</v>
      </c>
    </row>
    <row r="161" spans="1:4" ht="12.75" customHeight="1" hidden="1">
      <c r="A161" s="63"/>
      <c r="B161" s="63"/>
      <c r="C161" s="63"/>
      <c r="D161" s="63"/>
    </row>
    <row r="162" spans="1:6" ht="12.75" hidden="1">
      <c r="A162" s="63"/>
      <c r="B162" s="63"/>
      <c r="C162" s="63"/>
      <c r="D162" s="63"/>
      <c r="F162" s="7" t="e">
        <f>#REF!/#REF!</f>
        <v>#REF!</v>
      </c>
    </row>
    <row r="163" spans="1:6" ht="12.75" customHeight="1" hidden="1">
      <c r="A163" s="63"/>
      <c r="B163" s="63"/>
      <c r="C163" s="63"/>
      <c r="D163" s="63"/>
      <c r="F163" s="7" t="e">
        <f>#REF!/#REF!</f>
        <v>#REF!</v>
      </c>
    </row>
    <row r="164" spans="1:6" ht="12.75" customHeight="1" hidden="1">
      <c r="A164" s="63"/>
      <c r="B164" s="63"/>
      <c r="C164" s="63"/>
      <c r="D164" s="63">
        <v>1</v>
      </c>
      <c r="E164" s="9" t="s">
        <v>386</v>
      </c>
      <c r="F164" s="7">
        <v>37669</v>
      </c>
    </row>
    <row r="165" spans="1:8" s="10" customFormat="1" ht="12.75" customHeight="1">
      <c r="A165" s="65"/>
      <c r="B165" s="65"/>
      <c r="C165" s="66"/>
      <c r="D165" s="66">
        <v>2</v>
      </c>
      <c r="E165" s="9" t="s">
        <v>81</v>
      </c>
      <c r="F165" s="7">
        <v>17009</v>
      </c>
      <c r="G165" s="7">
        <v>17770</v>
      </c>
      <c r="H165" s="7"/>
    </row>
    <row r="166" spans="1:7" ht="12.75">
      <c r="A166" s="65"/>
      <c r="B166" s="65"/>
      <c r="C166" s="66"/>
      <c r="D166" s="65"/>
      <c r="E166" s="9" t="s">
        <v>443</v>
      </c>
      <c r="F166" s="7">
        <v>16009</v>
      </c>
      <c r="G166" s="7">
        <v>16009</v>
      </c>
    </row>
    <row r="167" spans="1:8" s="3" customFormat="1" ht="12.75">
      <c r="A167" s="65"/>
      <c r="B167" s="65"/>
      <c r="C167" s="66"/>
      <c r="D167" s="65"/>
      <c r="E167" s="9" t="s">
        <v>444</v>
      </c>
      <c r="F167" s="7">
        <v>1000</v>
      </c>
      <c r="G167" s="7">
        <v>1000</v>
      </c>
      <c r="H167" s="7"/>
    </row>
    <row r="168" spans="1:8" s="3" customFormat="1" ht="12.75">
      <c r="A168" s="63"/>
      <c r="B168" s="63"/>
      <c r="C168" s="66"/>
      <c r="D168" s="66">
        <v>3</v>
      </c>
      <c r="E168" s="9" t="s">
        <v>445</v>
      </c>
      <c r="F168" s="7">
        <v>1500</v>
      </c>
      <c r="G168" s="7">
        <v>0</v>
      </c>
      <c r="H168" s="7"/>
    </row>
    <row r="169" spans="1:7" ht="12.75">
      <c r="A169" s="65"/>
      <c r="B169" s="65"/>
      <c r="C169" s="66"/>
      <c r="D169" s="66">
        <v>4</v>
      </c>
      <c r="E169" s="9" t="s">
        <v>484</v>
      </c>
      <c r="F169" s="7">
        <v>1000</v>
      </c>
      <c r="G169" s="7">
        <v>1294</v>
      </c>
    </row>
    <row r="170" spans="1:8" s="3" customFormat="1" ht="13.5" thickBot="1">
      <c r="A170" s="69"/>
      <c r="B170" s="69">
        <v>5</v>
      </c>
      <c r="C170" s="70"/>
      <c r="D170" s="70"/>
      <c r="E170" s="53" t="s">
        <v>387</v>
      </c>
      <c r="F170" s="56">
        <f>F159+F165+F168+F169</f>
        <v>57178</v>
      </c>
      <c r="G170" s="56">
        <f>G159+G165+G168+G169</f>
        <v>56522</v>
      </c>
      <c r="H170" s="56"/>
    </row>
    <row r="171" spans="1:8" s="2" customFormat="1" ht="75.75" thickBot="1" thickTop="1">
      <c r="A171" s="86" t="s">
        <v>111</v>
      </c>
      <c r="B171" s="86" t="s">
        <v>0</v>
      </c>
      <c r="C171" s="86" t="s">
        <v>112</v>
      </c>
      <c r="D171" s="86" t="s">
        <v>113</v>
      </c>
      <c r="E171" s="87" t="s">
        <v>25</v>
      </c>
      <c r="F171" s="88" t="s">
        <v>458</v>
      </c>
      <c r="G171" s="88" t="s">
        <v>459</v>
      </c>
      <c r="H171" s="88"/>
    </row>
    <row r="172" spans="1:7" ht="58.5" customHeight="1" thickTop="1">
      <c r="A172" s="63"/>
      <c r="B172" s="63"/>
      <c r="C172" s="66"/>
      <c r="D172" s="66">
        <v>1</v>
      </c>
      <c r="E172" s="9" t="s">
        <v>485</v>
      </c>
      <c r="F172" s="7">
        <v>3030</v>
      </c>
      <c r="G172" s="7">
        <v>2610</v>
      </c>
    </row>
    <row r="173" spans="1:7" ht="12.75">
      <c r="A173" s="63"/>
      <c r="B173" s="63"/>
      <c r="C173" s="66"/>
      <c r="D173" s="66">
        <v>2</v>
      </c>
      <c r="E173" s="9" t="s">
        <v>446</v>
      </c>
      <c r="F173" s="7">
        <v>500</v>
      </c>
      <c r="G173" s="7">
        <v>500</v>
      </c>
    </row>
    <row r="174" spans="1:8" s="12" customFormat="1" ht="12.75">
      <c r="A174" s="63"/>
      <c r="B174" s="63"/>
      <c r="C174" s="66"/>
      <c r="D174" s="66"/>
      <c r="E174" s="9" t="s">
        <v>82</v>
      </c>
      <c r="F174" s="7">
        <v>500</v>
      </c>
      <c r="G174" s="7">
        <v>500</v>
      </c>
      <c r="H174" s="7"/>
    </row>
    <row r="175" spans="1:8" s="12" customFormat="1" ht="12.75">
      <c r="A175" s="63"/>
      <c r="B175" s="63"/>
      <c r="C175" s="66"/>
      <c r="D175" s="66"/>
      <c r="E175" s="9"/>
      <c r="F175" s="7">
        <v>0</v>
      </c>
      <c r="G175" s="7"/>
      <c r="H175" s="7"/>
    </row>
    <row r="176" spans="1:8" s="32" customFormat="1" ht="12.75">
      <c r="A176" s="68"/>
      <c r="B176" s="70">
        <v>6</v>
      </c>
      <c r="C176" s="71"/>
      <c r="D176" s="71"/>
      <c r="E176" s="53" t="s">
        <v>83</v>
      </c>
      <c r="F176" s="54">
        <f>F172+F173</f>
        <v>3530</v>
      </c>
      <c r="G176" s="54">
        <f>G172</f>
        <v>2610</v>
      </c>
      <c r="H176" s="54"/>
    </row>
    <row r="177" spans="1:8" s="3" customFormat="1" ht="14.25" customHeight="1">
      <c r="A177" s="63"/>
      <c r="B177" s="63"/>
      <c r="C177" s="66"/>
      <c r="D177" s="66"/>
      <c r="E177" s="9"/>
      <c r="F177" s="7"/>
      <c r="G177" s="7"/>
      <c r="H177" s="7"/>
    </row>
    <row r="178" spans="1:6" ht="12.75" customHeight="1" hidden="1" thickBot="1" thickTop="1">
      <c r="A178" s="63"/>
      <c r="B178" s="63"/>
      <c r="C178" s="66"/>
      <c r="D178" s="66"/>
      <c r="F178" s="7" t="e">
        <f>#REF!/#REF!</f>
        <v>#REF!</v>
      </c>
    </row>
    <row r="179" spans="1:6" ht="12.75" customHeight="1" hidden="1">
      <c r="A179" s="63"/>
      <c r="B179" s="63"/>
      <c r="C179" s="66"/>
      <c r="D179" s="66"/>
      <c r="F179" s="7" t="e">
        <f>#REF!/#REF!</f>
        <v>#REF!</v>
      </c>
    </row>
    <row r="180" spans="1:6" ht="12.75" customHeight="1" hidden="1">
      <c r="A180" s="63"/>
      <c r="B180" s="63"/>
      <c r="C180" s="66"/>
      <c r="D180" s="66"/>
      <c r="F180" s="7" t="e">
        <f>#REF!/#REF!</f>
        <v>#REF!</v>
      </c>
    </row>
    <row r="181" spans="1:6" ht="12.75" customHeight="1" hidden="1">
      <c r="A181" s="63"/>
      <c r="B181" s="63"/>
      <c r="C181" s="66"/>
      <c r="D181" s="66"/>
      <c r="F181" s="7" t="e">
        <f>#REF!/#REF!</f>
        <v>#REF!</v>
      </c>
    </row>
    <row r="182" spans="1:6" ht="12.75" customHeight="1" hidden="1">
      <c r="A182" s="63"/>
      <c r="B182" s="63"/>
      <c r="C182" s="66"/>
      <c r="D182" s="66"/>
      <c r="F182" s="7" t="e">
        <f>#REF!/#REF!</f>
        <v>#REF!</v>
      </c>
    </row>
    <row r="183" spans="1:6" ht="12.75" customHeight="1" hidden="1">
      <c r="A183" s="63"/>
      <c r="B183" s="63"/>
      <c r="C183" s="66"/>
      <c r="D183" s="66"/>
      <c r="F183" s="7" t="e">
        <f>#REF!/#REF!</f>
        <v>#REF!</v>
      </c>
    </row>
    <row r="184" spans="1:6" ht="12.75" customHeight="1" hidden="1">
      <c r="A184" s="63"/>
      <c r="B184" s="63"/>
      <c r="C184" s="66"/>
      <c r="D184" s="66"/>
      <c r="F184" s="7" t="e">
        <f>#REF!/#REF!</f>
        <v>#REF!</v>
      </c>
    </row>
    <row r="185" spans="1:6" ht="12.75" customHeight="1" hidden="1">
      <c r="A185" s="63"/>
      <c r="B185" s="63"/>
      <c r="C185" s="66"/>
      <c r="D185" s="66"/>
      <c r="F185" s="7" t="e">
        <f>#REF!/#REF!</f>
        <v>#REF!</v>
      </c>
    </row>
    <row r="186" spans="1:6" ht="12.75" customHeight="1" hidden="1">
      <c r="A186" s="63"/>
      <c r="B186" s="63"/>
      <c r="C186" s="66"/>
      <c r="D186" s="66"/>
      <c r="F186" s="7" t="e">
        <f>#REF!/#REF!</f>
        <v>#REF!</v>
      </c>
    </row>
    <row r="187" spans="1:6" ht="12.75" customHeight="1" hidden="1">
      <c r="A187" s="63"/>
      <c r="B187" s="63"/>
      <c r="C187" s="66"/>
      <c r="D187" s="66"/>
      <c r="F187" s="7" t="e">
        <f>#REF!/#REF!</f>
        <v>#REF!</v>
      </c>
    </row>
    <row r="188" spans="1:6" ht="12.75" customHeight="1" hidden="1">
      <c r="A188" s="63"/>
      <c r="B188" s="63"/>
      <c r="C188" s="66"/>
      <c r="D188" s="66"/>
      <c r="F188" s="7" t="e">
        <f>#REF!/#REF!</f>
        <v>#REF!</v>
      </c>
    </row>
    <row r="189" spans="1:6" ht="12.75" customHeight="1" hidden="1">
      <c r="A189" s="63"/>
      <c r="B189" s="63"/>
      <c r="C189" s="66"/>
      <c r="D189" s="66"/>
      <c r="F189" s="7" t="e">
        <f>#REF!/#REF!</f>
        <v>#REF!</v>
      </c>
    </row>
    <row r="190" spans="1:6" ht="12.75" customHeight="1" hidden="1">
      <c r="A190" s="63"/>
      <c r="B190" s="63"/>
      <c r="C190" s="66"/>
      <c r="D190" s="66"/>
      <c r="F190" s="7" t="e">
        <f>#REF!/#REF!</f>
        <v>#REF!</v>
      </c>
    </row>
    <row r="191" spans="1:6" ht="12.75" customHeight="1" hidden="1">
      <c r="A191" s="63"/>
      <c r="B191" s="63"/>
      <c r="C191" s="66"/>
      <c r="D191" s="66"/>
      <c r="F191" s="7" t="e">
        <f>#REF!/#REF!</f>
        <v>#REF!</v>
      </c>
    </row>
    <row r="192" spans="1:6" ht="12.75" customHeight="1" hidden="1">
      <c r="A192" s="63"/>
      <c r="B192" s="63"/>
      <c r="C192" s="66"/>
      <c r="D192" s="66"/>
      <c r="F192" s="7" t="e">
        <f>#REF!/#REF!</f>
        <v>#REF!</v>
      </c>
    </row>
    <row r="193" spans="1:6" ht="12.75" customHeight="1" hidden="1">
      <c r="A193" s="63"/>
      <c r="B193" s="63"/>
      <c r="C193" s="66"/>
      <c r="D193" s="66"/>
      <c r="F193" s="7" t="e">
        <f>#REF!/#REF!</f>
        <v>#REF!</v>
      </c>
    </row>
    <row r="194" spans="1:6" ht="12.75" customHeight="1" hidden="1">
      <c r="A194" s="63"/>
      <c r="B194" s="63"/>
      <c r="C194" s="66"/>
      <c r="D194" s="66"/>
      <c r="F194" s="7" t="e">
        <f>#REF!/#REF!</f>
        <v>#REF!</v>
      </c>
    </row>
    <row r="195" spans="1:6" ht="12.75" customHeight="1" hidden="1">
      <c r="A195" s="63"/>
      <c r="B195" s="63"/>
      <c r="C195" s="66"/>
      <c r="D195" s="66"/>
      <c r="F195" s="7" t="e">
        <f>#REF!/#REF!</f>
        <v>#REF!</v>
      </c>
    </row>
    <row r="196" spans="1:6" ht="12.75" customHeight="1" hidden="1">
      <c r="A196" s="63"/>
      <c r="B196" s="63"/>
      <c r="C196" s="66"/>
      <c r="D196" s="66"/>
      <c r="F196" s="7" t="e">
        <f>#REF!/#REF!</f>
        <v>#REF!</v>
      </c>
    </row>
    <row r="197" spans="1:6" ht="12.75" customHeight="1" hidden="1">
      <c r="A197" s="63"/>
      <c r="B197" s="63"/>
      <c r="C197" s="66"/>
      <c r="D197" s="66"/>
      <c r="F197" s="7" t="e">
        <f>#REF!/#REF!</f>
        <v>#REF!</v>
      </c>
    </row>
    <row r="198" spans="1:6" ht="12.75" customHeight="1" hidden="1">
      <c r="A198" s="63"/>
      <c r="B198" s="63"/>
      <c r="C198" s="66"/>
      <c r="D198" s="66"/>
      <c r="F198" s="7" t="e">
        <f>#REF!/#REF!</f>
        <v>#REF!</v>
      </c>
    </row>
    <row r="199" spans="1:6" ht="12.75" customHeight="1" hidden="1">
      <c r="A199" s="63"/>
      <c r="B199" s="63"/>
      <c r="C199" s="66"/>
      <c r="D199" s="66"/>
      <c r="F199" s="7" t="e">
        <f>#REF!/#REF!</f>
        <v>#REF!</v>
      </c>
    </row>
    <row r="200" spans="1:6" ht="12.75" customHeight="1" hidden="1">
      <c r="A200" s="63"/>
      <c r="B200" s="63"/>
      <c r="C200" s="66"/>
      <c r="D200" s="66"/>
      <c r="F200" s="7" t="e">
        <f>#REF!/#REF!</f>
        <v>#REF!</v>
      </c>
    </row>
    <row r="201" spans="1:6" ht="12.75" customHeight="1" hidden="1">
      <c r="A201" s="63"/>
      <c r="B201" s="63"/>
      <c r="C201" s="66"/>
      <c r="D201" s="66"/>
      <c r="F201" s="7" t="e">
        <f>#REF!/#REF!</f>
        <v>#REF!</v>
      </c>
    </row>
    <row r="202" spans="1:8" ht="12.75" customHeight="1" hidden="1">
      <c r="A202" s="74">
        <v>1</v>
      </c>
      <c r="B202" s="74"/>
      <c r="C202" s="81"/>
      <c r="D202" s="81"/>
      <c r="E202" s="75" t="s">
        <v>389</v>
      </c>
      <c r="F202" s="76">
        <f>F89+F94+F142+F158+F170+F176</f>
        <v>140513</v>
      </c>
      <c r="G202" s="76">
        <f>G89+G94+G142+G158+G170+G176</f>
        <v>159636</v>
      </c>
      <c r="H202" s="76"/>
    </row>
    <row r="203" spans="1:8" s="3" customFormat="1" ht="30" customHeight="1">
      <c r="A203" s="63"/>
      <c r="B203" s="63"/>
      <c r="C203" s="66">
        <v>1</v>
      </c>
      <c r="D203" s="66"/>
      <c r="E203" s="9" t="s">
        <v>84</v>
      </c>
      <c r="F203" s="7">
        <v>29262</v>
      </c>
      <c r="G203" s="7">
        <v>36190</v>
      </c>
      <c r="H203" s="7"/>
    </row>
    <row r="204" spans="1:7" ht="12.75">
      <c r="A204" s="63"/>
      <c r="B204" s="63"/>
      <c r="C204" s="66">
        <v>2</v>
      </c>
      <c r="D204" s="66"/>
      <c r="E204" s="9" t="s">
        <v>85</v>
      </c>
      <c r="F204" s="7">
        <v>7900</v>
      </c>
      <c r="G204" s="7">
        <v>9178</v>
      </c>
    </row>
    <row r="205" spans="1:7" ht="12.75">
      <c r="A205" s="63"/>
      <c r="B205" s="63"/>
      <c r="C205" s="66">
        <v>3</v>
      </c>
      <c r="D205" s="66"/>
      <c r="E205" s="9" t="s">
        <v>86</v>
      </c>
      <c r="F205" s="7">
        <v>44321</v>
      </c>
      <c r="G205" s="7">
        <v>46875</v>
      </c>
    </row>
    <row r="206" spans="1:7" ht="12.75">
      <c r="A206" s="63"/>
      <c r="B206" s="63"/>
      <c r="C206" s="66">
        <v>4</v>
      </c>
      <c r="D206" s="66"/>
      <c r="E206" s="9" t="s">
        <v>87</v>
      </c>
      <c r="F206" s="7">
        <v>11968</v>
      </c>
      <c r="G206" s="7">
        <v>12529</v>
      </c>
    </row>
    <row r="207" spans="1:8" ht="12.75">
      <c r="A207" s="69"/>
      <c r="B207" s="69">
        <v>1</v>
      </c>
      <c r="C207" s="71"/>
      <c r="D207" s="71"/>
      <c r="E207" s="53" t="s">
        <v>88</v>
      </c>
      <c r="F207" s="55">
        <f>SUM(F203:F206)</f>
        <v>93451</v>
      </c>
      <c r="G207" s="55">
        <f>SUM(G203:G206)</f>
        <v>104772</v>
      </c>
      <c r="H207" s="55"/>
    </row>
    <row r="208" spans="1:8" s="3" customFormat="1" ht="13.5" customHeight="1">
      <c r="A208" s="63"/>
      <c r="B208" s="63"/>
      <c r="C208" s="66"/>
      <c r="D208" s="66"/>
      <c r="E208" s="9"/>
      <c r="F208" s="7"/>
      <c r="G208" s="7"/>
      <c r="H208" s="7"/>
    </row>
    <row r="209" spans="1:8" ht="12.75" customHeight="1" hidden="1" thickBot="1" thickTop="1">
      <c r="A209" s="74">
        <v>2</v>
      </c>
      <c r="B209" s="74"/>
      <c r="C209" s="81"/>
      <c r="D209" s="81"/>
      <c r="E209" s="75" t="s">
        <v>390</v>
      </c>
      <c r="F209" s="76">
        <f>SUM(F207:F208)</f>
        <v>93451</v>
      </c>
      <c r="G209" s="76">
        <f>SUM(G207:G208)</f>
        <v>104772</v>
      </c>
      <c r="H209" s="76"/>
    </row>
    <row r="210" spans="1:8" s="3" customFormat="1" ht="12.75">
      <c r="A210" s="63"/>
      <c r="B210" s="63"/>
      <c r="C210" s="66"/>
      <c r="D210" s="66"/>
      <c r="E210" s="9" t="s">
        <v>89</v>
      </c>
      <c r="F210" s="7">
        <v>11531</v>
      </c>
      <c r="G210" s="7">
        <v>15779</v>
      </c>
      <c r="H210" s="7"/>
    </row>
    <row r="211" spans="1:8" ht="12.75">
      <c r="A211" s="68"/>
      <c r="B211" s="83">
        <v>1</v>
      </c>
      <c r="C211" s="71"/>
      <c r="D211" s="71"/>
      <c r="E211" s="58" t="s">
        <v>1</v>
      </c>
      <c r="F211" s="57">
        <f>SUM(F210)</f>
        <v>11531</v>
      </c>
      <c r="G211" s="57">
        <v>15779</v>
      </c>
      <c r="H211" s="57"/>
    </row>
    <row r="212" spans="1:8" ht="12.75">
      <c r="A212" s="74">
        <v>3</v>
      </c>
      <c r="B212" s="82"/>
      <c r="C212" s="81"/>
      <c r="D212" s="81"/>
      <c r="E212" s="80" t="s">
        <v>391</v>
      </c>
      <c r="F212" s="78">
        <v>0</v>
      </c>
      <c r="G212" s="78"/>
      <c r="H212" s="78"/>
    </row>
    <row r="213" spans="1:8" s="3" customFormat="1" ht="12.75">
      <c r="A213" s="63"/>
      <c r="B213" s="63"/>
      <c r="C213" s="66">
        <v>1</v>
      </c>
      <c r="D213" s="66"/>
      <c r="E213" s="9" t="s">
        <v>90</v>
      </c>
      <c r="F213" s="7">
        <v>680</v>
      </c>
      <c r="G213" s="7">
        <v>130</v>
      </c>
      <c r="H213" s="7"/>
    </row>
    <row r="214" spans="1:7" ht="12.75">
      <c r="A214" s="63"/>
      <c r="B214" s="63"/>
      <c r="C214" s="66">
        <v>2</v>
      </c>
      <c r="D214" s="66"/>
      <c r="E214" s="9" t="s">
        <v>91</v>
      </c>
      <c r="F214" s="7">
        <v>100</v>
      </c>
      <c r="G214" s="7">
        <v>0</v>
      </c>
    </row>
    <row r="215" spans="1:6" ht="12.75">
      <c r="A215" s="63"/>
      <c r="B215" s="63"/>
      <c r="C215" s="66">
        <v>3</v>
      </c>
      <c r="D215" s="66"/>
      <c r="E215" s="9" t="s">
        <v>412</v>
      </c>
      <c r="F215" s="7">
        <v>0</v>
      </c>
    </row>
    <row r="216" spans="1:8" ht="12.75">
      <c r="A216" s="79">
        <v>4</v>
      </c>
      <c r="B216" s="82"/>
      <c r="C216" s="73"/>
      <c r="D216" s="73"/>
      <c r="E216" s="80" t="s">
        <v>92</v>
      </c>
      <c r="F216" s="78">
        <f>F213+F214+F215</f>
        <v>780</v>
      </c>
      <c r="G216" s="78">
        <f>G213+G214+G215</f>
        <v>130</v>
      </c>
      <c r="H216" s="78"/>
    </row>
    <row r="217" spans="1:8" ht="12.75">
      <c r="A217" s="79">
        <v>5</v>
      </c>
      <c r="B217" s="82"/>
      <c r="C217" s="73"/>
      <c r="D217" s="73"/>
      <c r="E217" s="80" t="s">
        <v>468</v>
      </c>
      <c r="F217" s="78"/>
      <c r="G217" s="78"/>
      <c r="H217" s="78"/>
    </row>
    <row r="218" spans="1:8" ht="12.75">
      <c r="A218" s="60"/>
      <c r="B218" s="60"/>
      <c r="C218" s="60"/>
      <c r="D218" s="60"/>
      <c r="E218" s="61" t="s">
        <v>114</v>
      </c>
      <c r="F218" s="62">
        <f>F89+F94+F130+F139+F158+F170+F176+F207+F211+F216</f>
        <v>246275</v>
      </c>
      <c r="G218" s="62">
        <f>G89+G94+G130+G139+G158+G170+G176+G207+G211+G216</f>
        <v>280317</v>
      </c>
      <c r="H218" s="62"/>
    </row>
    <row r="219" ht="24.75" customHeight="1"/>
    <row r="220" ht="12.75"/>
    <row r="221" ht="12.75"/>
    <row r="222" ht="12.75"/>
    <row r="223" ht="12.75"/>
    <row r="224" ht="12.75"/>
    <row r="225" ht="12.75"/>
    <row r="226" ht="12.75" hidden="1"/>
    <row r="227" ht="12.75" hidden="1"/>
    <row r="228" ht="12.75"/>
    <row r="229" ht="12.75"/>
    <row r="230" ht="12.75"/>
    <row r="231" ht="12.75"/>
    <row r="232" ht="12.75"/>
    <row r="233" ht="12.75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</sheetData>
  <sheetProtection/>
  <printOptions/>
  <pageMargins left="2.1653543307086616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&amp;C&amp;"Arial CE,Félkövér"&amp;12Mórágy Község Önkormányzat&amp;R5. számú melléklet
a 1./2013.(II.18.) önkormányzati rendelethez</oddHeader>
    <oddFooter>&amp;C&amp;P. oldal</oddFooter>
  </headerFooter>
  <rowBreaks count="2" manualBreakCount="2">
    <brk id="69" min="1" max="6" man="1"/>
    <brk id="94" min="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Öcsény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Bakó Józsefné</cp:lastModifiedBy>
  <cp:lastPrinted>2014-04-25T11:22:12Z</cp:lastPrinted>
  <dcterms:created xsi:type="dcterms:W3CDTF">2009-02-13T07:41:59Z</dcterms:created>
  <dcterms:modified xsi:type="dcterms:W3CDTF">2014-05-27T07:51:41Z</dcterms:modified>
  <cp:category/>
  <cp:version/>
  <cp:contentType/>
  <cp:contentStatus/>
</cp:coreProperties>
</file>